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P29" sheetId="1" r:id="rId1"/>
  </sheets>
  <externalReferences>
    <externalReference r:id="rId4"/>
  </externalReferences>
  <definedNames>
    <definedName name="_xlnm.Print_Area" localSheetId="0">'P29'!$A$1:$I$90</definedName>
  </definedNames>
  <calcPr fullCalcOnLoad="1"/>
</workbook>
</file>

<file path=xl/comments1.xml><?xml version="1.0" encoding="utf-8"?>
<comments xmlns="http://schemas.openxmlformats.org/spreadsheetml/2006/main">
  <authors>
    <author>既定</author>
  </authors>
  <commentList>
    <comment ref="E7" authorId="0">
      <text>
        <r>
          <rPr>
            <b/>
            <sz val="9"/>
            <rFont val="ＭＳ Ｐゴシック"/>
            <family val="3"/>
          </rPr>
          <t>既定:</t>
        </r>
        <r>
          <rPr>
            <sz val="9"/>
            <rFont val="ＭＳ Ｐゴシック"/>
            <family val="3"/>
          </rPr>
          <t xml:space="preserve">
附属病院経費は「概要」の「支出総計」から。数値未記入の場合は「病院収入調」から。</t>
        </r>
      </text>
    </comment>
  </commentList>
</comments>
</file>

<file path=xl/sharedStrings.xml><?xml version="1.0" encoding="utf-8"?>
<sst xmlns="http://schemas.openxmlformats.org/spreadsheetml/2006/main" count="156" uniqueCount="151">
  <si>
    <t>7　公立大学の経費規模</t>
  </si>
  <si>
    <t xml:space="preserve"> （1）  大学経費の総額</t>
  </si>
  <si>
    <t xml:space="preserve">         平成22年度における80公立大学の予算額を、大学経費・附属病院経費別に見ると下表のとおりとなっている。</t>
  </si>
  <si>
    <t xml:space="preserve">       大学経費総額では 2,848億円（前年度比0.8％、24億円の減）、 附属病院経費総額では2,135億円（前年度比</t>
  </si>
  <si>
    <t xml:space="preserve">       5.3%、112億円の増）、合計では4,983億円（前年度比1.8%、 88億円の増）となっている。</t>
  </si>
  <si>
    <t>（単位:千円）</t>
  </si>
  <si>
    <t>No.</t>
  </si>
  <si>
    <t>大学名</t>
  </si>
  <si>
    <t>大学経費</t>
  </si>
  <si>
    <t>附属病院経費</t>
  </si>
  <si>
    <t>合計</t>
  </si>
  <si>
    <t>22年度</t>
  </si>
  <si>
    <t>前年度</t>
  </si>
  <si>
    <t>1*</t>
  </si>
  <si>
    <t>札幌医大</t>
  </si>
  <si>
    <t>釧路公大</t>
  </si>
  <si>
    <t>3*</t>
  </si>
  <si>
    <t>はこだて未来大</t>
  </si>
  <si>
    <t>名寄市大</t>
  </si>
  <si>
    <t>5*</t>
  </si>
  <si>
    <t>札幌市大</t>
  </si>
  <si>
    <t>6*</t>
  </si>
  <si>
    <t>青森県保健大</t>
  </si>
  <si>
    <t>7*</t>
  </si>
  <si>
    <t>青森公大</t>
  </si>
  <si>
    <t>8*</t>
  </si>
  <si>
    <t>岩手県大</t>
  </si>
  <si>
    <t>9*</t>
  </si>
  <si>
    <t>宮城大</t>
  </si>
  <si>
    <t>10*</t>
  </si>
  <si>
    <t>秋田県大</t>
  </si>
  <si>
    <t>11*</t>
  </si>
  <si>
    <t>国際教養大</t>
  </si>
  <si>
    <t>12*</t>
  </si>
  <si>
    <t>山形県保医大</t>
  </si>
  <si>
    <t>13*</t>
  </si>
  <si>
    <t>福島県医大</t>
  </si>
  <si>
    <t>14*</t>
  </si>
  <si>
    <t>会津大</t>
  </si>
  <si>
    <t>茨城県医療大</t>
  </si>
  <si>
    <t>群馬県女大</t>
  </si>
  <si>
    <t>群馬県健科大</t>
  </si>
  <si>
    <t>高崎経大</t>
  </si>
  <si>
    <t>前橋工大</t>
  </si>
  <si>
    <t>20*</t>
  </si>
  <si>
    <t>埼玉県大</t>
  </si>
  <si>
    <t>千葉県保医大</t>
  </si>
  <si>
    <t>22*</t>
  </si>
  <si>
    <t>首都大</t>
  </si>
  <si>
    <t>23*</t>
  </si>
  <si>
    <t>産業技術院大</t>
  </si>
  <si>
    <t>神奈川保福大</t>
  </si>
  <si>
    <t>25*</t>
  </si>
  <si>
    <t>横浜市大</t>
  </si>
  <si>
    <t>新潟県看大</t>
  </si>
  <si>
    <t>27*</t>
  </si>
  <si>
    <t>新潟県大</t>
  </si>
  <si>
    <t>28*</t>
  </si>
  <si>
    <t>山梨県大</t>
  </si>
  <si>
    <t>29*</t>
  </si>
  <si>
    <t>都留文大</t>
  </si>
  <si>
    <t>長野県看大</t>
  </si>
  <si>
    <t>富山県大</t>
  </si>
  <si>
    <t>石川県看大</t>
  </si>
  <si>
    <t>石川県大</t>
  </si>
  <si>
    <t>34*</t>
  </si>
  <si>
    <t>金沢美工大</t>
  </si>
  <si>
    <t>35*</t>
  </si>
  <si>
    <t>福井県大</t>
  </si>
  <si>
    <t>36*</t>
  </si>
  <si>
    <t>岐阜県看大</t>
  </si>
  <si>
    <t>情科芸院大</t>
  </si>
  <si>
    <t>岐阜薬科大</t>
  </si>
  <si>
    <t>39*</t>
  </si>
  <si>
    <t>静岡県大</t>
  </si>
  <si>
    <t>40*</t>
  </si>
  <si>
    <t>静岡文芸大</t>
  </si>
  <si>
    <t>41*</t>
  </si>
  <si>
    <t>愛知県大</t>
  </si>
  <si>
    <t>42*</t>
  </si>
  <si>
    <t>愛知県芸大</t>
  </si>
  <si>
    <t>43*</t>
  </si>
  <si>
    <t>名古屋市大</t>
  </si>
  <si>
    <t>44*</t>
  </si>
  <si>
    <t>三重県看大</t>
  </si>
  <si>
    <t>45*</t>
  </si>
  <si>
    <t>滋賀県大</t>
  </si>
  <si>
    <t>46*</t>
  </si>
  <si>
    <t>京都府大</t>
  </si>
  <si>
    <t>47*</t>
  </si>
  <si>
    <t>京都府医大</t>
  </si>
  <si>
    <t>京都市芸大</t>
  </si>
  <si>
    <t>49*</t>
  </si>
  <si>
    <t>大阪府大</t>
  </si>
  <si>
    <t>50*</t>
  </si>
  <si>
    <t>大阪市大</t>
  </si>
  <si>
    <t>兵庫県大</t>
  </si>
  <si>
    <t>52*</t>
  </si>
  <si>
    <t>神戸市外大</t>
  </si>
  <si>
    <t>神戸市看大</t>
  </si>
  <si>
    <t>54*</t>
  </si>
  <si>
    <t>奈良県医大</t>
  </si>
  <si>
    <t>奈良県大</t>
  </si>
  <si>
    <t>56*</t>
  </si>
  <si>
    <t>和歌山県医大</t>
  </si>
  <si>
    <t>57*</t>
  </si>
  <si>
    <t>島根県大</t>
  </si>
  <si>
    <t>58*</t>
  </si>
  <si>
    <t>岡山県大</t>
  </si>
  <si>
    <t>59*</t>
  </si>
  <si>
    <t>新見公大</t>
  </si>
  <si>
    <t>60*</t>
  </si>
  <si>
    <t>県立広島大</t>
  </si>
  <si>
    <t>61*</t>
  </si>
  <si>
    <t>広島市大</t>
  </si>
  <si>
    <t>尾道大</t>
  </si>
  <si>
    <t>63*</t>
  </si>
  <si>
    <t>山口県大</t>
  </si>
  <si>
    <t>64*</t>
  </si>
  <si>
    <t>下関市大</t>
  </si>
  <si>
    <t>香川県保医大</t>
  </si>
  <si>
    <t>66*</t>
  </si>
  <si>
    <t>愛媛県医技大</t>
  </si>
  <si>
    <t>高知女大</t>
  </si>
  <si>
    <t>68*</t>
  </si>
  <si>
    <t>高知工科大</t>
  </si>
  <si>
    <t>69*</t>
  </si>
  <si>
    <t>九州歯大</t>
  </si>
  <si>
    <t>70*</t>
  </si>
  <si>
    <t>福岡女大</t>
  </si>
  <si>
    <t>71*</t>
  </si>
  <si>
    <t>福岡県大</t>
  </si>
  <si>
    <t>72*</t>
  </si>
  <si>
    <t>北九州市大</t>
  </si>
  <si>
    <t>73*</t>
  </si>
  <si>
    <t>長崎県大</t>
  </si>
  <si>
    <t>74*</t>
  </si>
  <si>
    <t>熊本県大</t>
  </si>
  <si>
    <t>75*</t>
  </si>
  <si>
    <t>大分県看科大</t>
  </si>
  <si>
    <t>宮崎県看大</t>
  </si>
  <si>
    <t>77*</t>
  </si>
  <si>
    <t>宮崎公大</t>
  </si>
  <si>
    <t>沖縄県芸大</t>
  </si>
  <si>
    <t>沖縄県看大</t>
  </si>
  <si>
    <t>80*</t>
  </si>
  <si>
    <t>名桜大</t>
  </si>
  <si>
    <t>合　　　　　計</t>
  </si>
  <si>
    <t>平　　　　　均</t>
  </si>
  <si>
    <t>yokohoma</t>
  </si>
  <si>
    <t>wakayama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</si>
</sst>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38" fontId="20" fillId="0" borderId="0" xfId="5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distributed" vertical="center"/>
    </xf>
    <xf numFmtId="176" fontId="20" fillId="0" borderId="10" xfId="0" applyNumberFormat="1" applyFont="1" applyFill="1" applyBorder="1" applyAlignment="1">
      <alignment horizontal="distributed" vertical="center" wrapText="1"/>
    </xf>
    <xf numFmtId="176" fontId="20" fillId="0" borderId="12" xfId="0" applyNumberFormat="1" applyFont="1" applyFill="1" applyBorder="1" applyAlignment="1">
      <alignment horizontal="distributed" vertical="center" wrapText="1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distributed" vertical="center"/>
    </xf>
    <xf numFmtId="176" fontId="20" fillId="0" borderId="13" xfId="0" applyNumberFormat="1" applyFont="1" applyFill="1" applyBorder="1" applyAlignment="1">
      <alignment horizontal="distributed" vertical="center" wrapText="1"/>
    </xf>
    <xf numFmtId="176" fontId="20" fillId="0" borderId="15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distributed" vertical="center"/>
    </xf>
    <xf numFmtId="176" fontId="20" fillId="0" borderId="16" xfId="73" applyNumberFormat="1" applyFont="1" applyFill="1" applyBorder="1" applyAlignment="1">
      <alignment horizontal="right" vertical="center"/>
      <protection/>
    </xf>
    <xf numFmtId="176" fontId="20" fillId="0" borderId="18" xfId="0" applyNumberFormat="1" applyFont="1" applyFill="1" applyBorder="1" applyAlignment="1">
      <alignment vertical="center"/>
    </xf>
    <xf numFmtId="176" fontId="20" fillId="0" borderId="19" xfId="51" applyNumberFormat="1" applyFont="1" applyFill="1" applyBorder="1" applyAlignment="1">
      <alignment horizontal="right" vertical="center"/>
    </xf>
    <xf numFmtId="176" fontId="20" fillId="0" borderId="18" xfId="51" applyNumberFormat="1" applyFont="1" applyFill="1" applyBorder="1" applyAlignment="1">
      <alignment horizontal="right" vertical="center"/>
    </xf>
    <xf numFmtId="38" fontId="20" fillId="0" borderId="0" xfId="0" applyNumberFormat="1" applyFont="1" applyFill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distributed" vertical="center"/>
    </xf>
    <xf numFmtId="176" fontId="20" fillId="0" borderId="22" xfId="73" applyNumberFormat="1" applyFont="1" applyFill="1" applyBorder="1" applyAlignment="1">
      <alignment horizontal="right" vertical="center"/>
      <protection/>
    </xf>
    <xf numFmtId="176" fontId="20" fillId="0" borderId="23" xfId="51" applyNumberFormat="1" applyFont="1" applyFill="1" applyBorder="1" applyAlignment="1">
      <alignment horizontal="right" vertical="center"/>
    </xf>
    <xf numFmtId="176" fontId="20" fillId="0" borderId="24" xfId="0" applyNumberFormat="1" applyFont="1" applyFill="1" applyBorder="1" applyAlignment="1">
      <alignment horizontal="right" vertical="center"/>
    </xf>
    <xf numFmtId="176" fontId="20" fillId="0" borderId="20" xfId="73" applyNumberFormat="1" applyFont="1" applyFill="1" applyBorder="1" applyAlignment="1">
      <alignment horizontal="right" vertical="center"/>
      <protection/>
    </xf>
    <xf numFmtId="176" fontId="20" fillId="0" borderId="24" xfId="51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distributed" vertical="center"/>
    </xf>
    <xf numFmtId="176" fontId="20" fillId="0" borderId="26" xfId="51" applyNumberFormat="1" applyFont="1" applyFill="1" applyBorder="1" applyAlignment="1">
      <alignment horizontal="right" vertical="center"/>
    </xf>
    <xf numFmtId="176" fontId="20" fillId="0" borderId="27" xfId="51" applyNumberFormat="1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distributed" vertical="center"/>
    </xf>
    <xf numFmtId="176" fontId="20" fillId="0" borderId="13" xfId="73" applyNumberFormat="1" applyFont="1" applyFill="1" applyBorder="1" applyAlignment="1">
      <alignment horizontal="right" vertical="center"/>
      <protection/>
    </xf>
    <xf numFmtId="176" fontId="20" fillId="0" borderId="30" xfId="51" applyNumberFormat="1" applyFont="1" applyFill="1" applyBorder="1" applyAlignment="1">
      <alignment horizontal="right" vertical="center"/>
    </xf>
    <xf numFmtId="176" fontId="20" fillId="0" borderId="29" xfId="0" applyNumberFormat="1" applyFont="1" applyFill="1" applyBorder="1" applyAlignment="1">
      <alignment horizontal="right" vertical="center"/>
    </xf>
    <xf numFmtId="176" fontId="20" fillId="0" borderId="28" xfId="73" applyNumberFormat="1" applyFont="1" applyFill="1" applyBorder="1" applyAlignment="1">
      <alignment horizontal="right" vertical="center"/>
      <protection/>
    </xf>
    <xf numFmtId="176" fontId="20" fillId="0" borderId="31" xfId="51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6" fontId="20" fillId="0" borderId="20" xfId="73" applyNumberFormat="1" applyFont="1" applyFill="1" applyBorder="1" applyAlignment="1">
      <alignment horizontal="right" vertical="top"/>
      <protection/>
    </xf>
    <xf numFmtId="38" fontId="22" fillId="0" borderId="32" xfId="5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176" fontId="20" fillId="0" borderId="26" xfId="0" applyNumberFormat="1" applyFont="1" applyFill="1" applyBorder="1" applyAlignment="1">
      <alignment vertical="center"/>
    </xf>
    <xf numFmtId="176" fontId="20" fillId="0" borderId="33" xfId="0" applyNumberFormat="1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0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horizontal="right" vertical="center"/>
    </xf>
    <xf numFmtId="38" fontId="20" fillId="0" borderId="0" xfId="51" applyFont="1" applyFill="1" applyBorder="1" applyAlignment="1">
      <alignment/>
    </xf>
    <xf numFmtId="176" fontId="20" fillId="0" borderId="34" xfId="51" applyNumberFormat="1" applyFont="1" applyFill="1" applyBorder="1" applyAlignment="1">
      <alignment horizontal="right" vertical="center"/>
    </xf>
    <xf numFmtId="176" fontId="20" fillId="0" borderId="29" xfId="51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horizontal="right" vertical="center"/>
    </xf>
    <xf numFmtId="176" fontId="20" fillId="0" borderId="25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/>
    </xf>
    <xf numFmtId="176" fontId="20" fillId="0" borderId="35" xfId="0" applyNumberFormat="1" applyFont="1" applyFill="1" applyBorder="1" applyAlignment="1">
      <alignment horizontal="right" vertical="center"/>
    </xf>
    <xf numFmtId="176" fontId="20" fillId="0" borderId="36" xfId="73" applyNumberFormat="1" applyFont="1" applyFill="1" applyBorder="1" applyAlignment="1">
      <alignment horizontal="right" vertical="center"/>
      <protection/>
    </xf>
    <xf numFmtId="176" fontId="20" fillId="0" borderId="37" xfId="51" applyNumberFormat="1" applyFont="1" applyFill="1" applyBorder="1" applyAlignment="1">
      <alignment horizontal="right" vertical="center"/>
    </xf>
    <xf numFmtId="176" fontId="20" fillId="0" borderId="35" xfId="51" applyNumberFormat="1" applyFont="1" applyFill="1" applyBorder="1" applyAlignment="1">
      <alignment horizontal="right" vertical="center"/>
    </xf>
    <xf numFmtId="176" fontId="20" fillId="0" borderId="17" xfId="51" applyNumberFormat="1" applyFont="1" applyFill="1" applyBorder="1" applyAlignment="1">
      <alignment horizontal="right" vertical="center"/>
    </xf>
    <xf numFmtId="176" fontId="20" fillId="0" borderId="26" xfId="51" applyNumberFormat="1" applyFont="1" applyFill="1" applyBorder="1" applyAlignment="1">
      <alignment vertical="center"/>
    </xf>
    <xf numFmtId="176" fontId="20" fillId="0" borderId="27" xfId="51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distributed"/>
    </xf>
    <xf numFmtId="176" fontId="20" fillId="0" borderId="13" xfId="73" applyNumberFormat="1" applyFont="1" applyFill="1" applyBorder="1" applyAlignment="1">
      <alignment horizontal="right"/>
      <protection/>
    </xf>
    <xf numFmtId="176" fontId="20" fillId="0" borderId="32" xfId="51" applyNumberFormat="1" applyFont="1" applyFill="1" applyBorder="1" applyAlignment="1">
      <alignment horizontal="right"/>
    </xf>
    <xf numFmtId="176" fontId="20" fillId="0" borderId="24" xfId="0" applyNumberFormat="1" applyFont="1" applyFill="1" applyBorder="1" applyAlignment="1">
      <alignment horizontal="right"/>
    </xf>
    <xf numFmtId="176" fontId="20" fillId="0" borderId="32" xfId="73" applyNumberFormat="1" applyFont="1" applyFill="1" applyBorder="1" applyAlignment="1">
      <alignment horizontal="right"/>
      <protection/>
    </xf>
    <xf numFmtId="176" fontId="20" fillId="0" borderId="40" xfId="51" applyNumberFormat="1" applyFont="1" applyFill="1" applyBorder="1" applyAlignment="1">
      <alignment horizontal="right"/>
    </xf>
    <xf numFmtId="176" fontId="20" fillId="0" borderId="41" xfId="0" applyNumberFormat="1" applyFont="1" applyFill="1" applyBorder="1" applyAlignment="1">
      <alignment horizontal="centerContinuous"/>
    </xf>
    <xf numFmtId="176" fontId="20" fillId="0" borderId="42" xfId="0" applyNumberFormat="1" applyFont="1" applyFill="1" applyBorder="1" applyAlignment="1">
      <alignment horizontal="centerContinuous"/>
    </xf>
    <xf numFmtId="176" fontId="20" fillId="0" borderId="41" xfId="73" applyNumberFormat="1" applyFont="1" applyFill="1" applyBorder="1" applyAlignment="1">
      <alignment horizontal="right"/>
      <protection/>
    </xf>
    <xf numFmtId="176" fontId="20" fillId="0" borderId="43" xfId="51" applyNumberFormat="1" applyFont="1" applyFill="1" applyBorder="1" applyAlignment="1">
      <alignment horizontal="right" vertical="center"/>
    </xf>
    <xf numFmtId="176" fontId="20" fillId="0" borderId="42" xfId="51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 horizontal="centerContinuous"/>
    </xf>
    <xf numFmtId="176" fontId="20" fillId="0" borderId="44" xfId="0" applyNumberFormat="1" applyFont="1" applyFill="1" applyBorder="1" applyAlignment="1">
      <alignment horizontal="right" vertical="center"/>
    </xf>
    <xf numFmtId="176" fontId="20" fillId="0" borderId="30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Alignment="1">
      <alignment/>
    </xf>
    <xf numFmtId="10" fontId="22" fillId="0" borderId="0" xfId="42" applyNumberFormat="1" applyFont="1" applyFill="1" applyAlignment="1">
      <alignment/>
    </xf>
    <xf numFmtId="10" fontId="20" fillId="0" borderId="0" xfId="42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9" fontId="20" fillId="0" borderId="0" xfId="42" applyFont="1" applyFill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2 3" xfId="69"/>
    <cellStyle name="標準 2 3" xfId="70"/>
    <cellStyle name="標準 2 4" xfId="71"/>
    <cellStyle name="標準 2_P37" xfId="72"/>
    <cellStyle name="標準_2001jittai_2(1)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6)&#65374;(10)&#36001;&#25919;&#32207;&#25324;_4_H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古P35"/>
      <sheetName val="P39"/>
      <sheetName val="P40"/>
      <sheetName val="P41"/>
      <sheetName val="P42"/>
      <sheetName val="P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50" zoomScaleNormal="15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1.25" style="2" customWidth="1"/>
    <col min="2" max="2" width="4.375" style="2" bestFit="1" customWidth="1"/>
    <col min="3" max="3" width="16.125" style="2" customWidth="1"/>
    <col min="4" max="9" width="11.625" style="2" customWidth="1"/>
    <col min="10" max="10" width="9.00390625" style="2" customWidth="1"/>
    <col min="11" max="11" width="11.25390625" style="3" customWidth="1"/>
    <col min="12" max="12" width="11.625" style="3" customWidth="1"/>
    <col min="13" max="16384" width="9.00390625" style="2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3" ht="13.5" customHeight="1">
      <c r="A2" s="4" t="s">
        <v>1</v>
      </c>
      <c r="C2" s="5"/>
    </row>
    <row r="3" spans="1:3" ht="13.5" customHeight="1">
      <c r="A3" s="6" t="s">
        <v>2</v>
      </c>
      <c r="C3" s="5"/>
    </row>
    <row r="4" spans="1:3" ht="13.5" customHeight="1">
      <c r="A4" s="6" t="s">
        <v>3</v>
      </c>
      <c r="C4" s="5"/>
    </row>
    <row r="5" spans="1:3" ht="13.5" customHeight="1">
      <c r="A5" s="6" t="s">
        <v>4</v>
      </c>
      <c r="C5" s="5"/>
    </row>
    <row r="6" ht="13.5" customHeight="1">
      <c r="I6" s="7" t="s">
        <v>5</v>
      </c>
    </row>
    <row r="7" spans="2:9" ht="9.75" customHeight="1">
      <c r="B7" s="8" t="s">
        <v>6</v>
      </c>
      <c r="C7" s="9" t="s">
        <v>7</v>
      </c>
      <c r="D7" s="10" t="s">
        <v>8</v>
      </c>
      <c r="E7" s="11" t="s">
        <v>9</v>
      </c>
      <c r="F7" s="9" t="s">
        <v>10</v>
      </c>
      <c r="G7" s="10" t="s">
        <v>8</v>
      </c>
      <c r="H7" s="11" t="s">
        <v>9</v>
      </c>
      <c r="I7" s="9" t="s">
        <v>10</v>
      </c>
    </row>
    <row r="8" spans="2:9" ht="9.75" customHeight="1">
      <c r="B8" s="12"/>
      <c r="C8" s="13"/>
      <c r="D8" s="14" t="s">
        <v>11</v>
      </c>
      <c r="E8" s="15" t="s">
        <v>11</v>
      </c>
      <c r="F8" s="16"/>
      <c r="G8" s="14" t="s">
        <v>12</v>
      </c>
      <c r="H8" s="15" t="s">
        <v>12</v>
      </c>
      <c r="I8" s="13"/>
    </row>
    <row r="9" spans="2:13" ht="10.5" customHeight="1">
      <c r="B9" s="17" t="s">
        <v>13</v>
      </c>
      <c r="C9" s="18" t="s">
        <v>14</v>
      </c>
      <c r="D9" s="19">
        <v>8488459</v>
      </c>
      <c r="E9" s="20">
        <v>21062048</v>
      </c>
      <c r="F9" s="21">
        <f aca="true" t="shared" si="0" ref="F9:F72">D9+E9</f>
        <v>29550507</v>
      </c>
      <c r="G9" s="19">
        <v>8931778</v>
      </c>
      <c r="H9" s="22">
        <v>20606446</v>
      </c>
      <c r="I9" s="21">
        <f aca="true" t="shared" si="1" ref="I9:I47">G9+H9</f>
        <v>29538224</v>
      </c>
      <c r="M9" s="23"/>
    </row>
    <row r="10" spans="2:9" ht="10.5" customHeight="1">
      <c r="B10" s="24">
        <v>2</v>
      </c>
      <c r="C10" s="25" t="s">
        <v>15</v>
      </c>
      <c r="D10" s="26">
        <v>1225700</v>
      </c>
      <c r="E10" s="27"/>
      <c r="F10" s="28">
        <f t="shared" si="0"/>
        <v>1225700</v>
      </c>
      <c r="G10" s="29">
        <v>1271700</v>
      </c>
      <c r="H10" s="27"/>
      <c r="I10" s="28">
        <f t="shared" si="1"/>
        <v>1271700</v>
      </c>
    </row>
    <row r="11" spans="2:9" ht="10.5" customHeight="1">
      <c r="B11" s="24" t="s">
        <v>16</v>
      </c>
      <c r="C11" s="25" t="s">
        <v>17</v>
      </c>
      <c r="D11" s="26">
        <v>2340140</v>
      </c>
      <c r="E11" s="27"/>
      <c r="F11" s="28">
        <f t="shared" si="0"/>
        <v>2340140</v>
      </c>
      <c r="G11" s="29">
        <v>2385268</v>
      </c>
      <c r="H11" s="27"/>
      <c r="I11" s="30">
        <f t="shared" si="1"/>
        <v>2385268</v>
      </c>
    </row>
    <row r="12" spans="2:9" ht="10.5" customHeight="1">
      <c r="B12" s="24">
        <v>4</v>
      </c>
      <c r="C12" s="25" t="s">
        <v>18</v>
      </c>
      <c r="D12" s="26">
        <v>1252326</v>
      </c>
      <c r="E12" s="27"/>
      <c r="F12" s="28">
        <f t="shared" si="0"/>
        <v>1252326</v>
      </c>
      <c r="G12" s="29">
        <v>1346707</v>
      </c>
      <c r="H12" s="27"/>
      <c r="I12" s="30">
        <f t="shared" si="1"/>
        <v>1346707</v>
      </c>
    </row>
    <row r="13" spans="2:9" ht="10.5" customHeight="1">
      <c r="B13" s="24" t="s">
        <v>19</v>
      </c>
      <c r="C13" s="25" t="s">
        <v>20</v>
      </c>
      <c r="D13" s="29">
        <v>2120711</v>
      </c>
      <c r="E13" s="27"/>
      <c r="F13" s="28">
        <f t="shared" si="0"/>
        <v>2120711</v>
      </c>
      <c r="G13" s="29">
        <v>3229838</v>
      </c>
      <c r="H13" s="27"/>
      <c r="I13" s="30">
        <f t="shared" si="1"/>
        <v>3229838</v>
      </c>
    </row>
    <row r="14" spans="2:9" ht="10.5" customHeight="1">
      <c r="B14" s="31" t="s">
        <v>21</v>
      </c>
      <c r="C14" s="32" t="s">
        <v>22</v>
      </c>
      <c r="D14" s="26">
        <v>1870028</v>
      </c>
      <c r="E14" s="33"/>
      <c r="F14" s="28">
        <f t="shared" si="0"/>
        <v>1870028</v>
      </c>
      <c r="G14" s="26">
        <v>1898684</v>
      </c>
      <c r="H14" s="33"/>
      <c r="I14" s="34">
        <f t="shared" si="1"/>
        <v>1898684</v>
      </c>
    </row>
    <row r="15" spans="2:9" ht="10.5" customHeight="1">
      <c r="B15" s="24" t="s">
        <v>23</v>
      </c>
      <c r="C15" s="25" t="s">
        <v>24</v>
      </c>
      <c r="D15" s="26">
        <v>1464175</v>
      </c>
      <c r="E15" s="27"/>
      <c r="F15" s="28">
        <f t="shared" si="0"/>
        <v>1464175</v>
      </c>
      <c r="G15" s="29">
        <v>1548314</v>
      </c>
      <c r="H15" s="27"/>
      <c r="I15" s="30">
        <f t="shared" si="1"/>
        <v>1548314</v>
      </c>
    </row>
    <row r="16" spans="2:9" ht="10.5" customHeight="1">
      <c r="B16" s="24" t="s">
        <v>25</v>
      </c>
      <c r="C16" s="25" t="s">
        <v>26</v>
      </c>
      <c r="D16" s="26">
        <v>4997155</v>
      </c>
      <c r="E16" s="27"/>
      <c r="F16" s="28">
        <f t="shared" si="0"/>
        <v>4997155</v>
      </c>
      <c r="G16" s="29">
        <v>5296896</v>
      </c>
      <c r="H16" s="27"/>
      <c r="I16" s="30">
        <f t="shared" si="1"/>
        <v>5296896</v>
      </c>
    </row>
    <row r="17" spans="2:9" ht="10.5" customHeight="1">
      <c r="B17" s="24" t="s">
        <v>27</v>
      </c>
      <c r="C17" s="25" t="s">
        <v>28</v>
      </c>
      <c r="D17" s="26">
        <v>3273640</v>
      </c>
      <c r="E17" s="27"/>
      <c r="F17" s="28">
        <f t="shared" si="0"/>
        <v>3273640</v>
      </c>
      <c r="G17" s="29">
        <v>3472282</v>
      </c>
      <c r="H17" s="27"/>
      <c r="I17" s="30">
        <f t="shared" si="1"/>
        <v>3472282</v>
      </c>
    </row>
    <row r="18" spans="2:9" ht="10.5" customHeight="1">
      <c r="B18" s="35" t="s">
        <v>29</v>
      </c>
      <c r="C18" s="36" t="s">
        <v>30</v>
      </c>
      <c r="D18" s="37">
        <v>5363564</v>
      </c>
      <c r="E18" s="38"/>
      <c r="F18" s="39">
        <f t="shared" si="0"/>
        <v>5363564</v>
      </c>
      <c r="G18" s="40">
        <v>5623946</v>
      </c>
      <c r="H18" s="38"/>
      <c r="I18" s="41">
        <f t="shared" si="1"/>
        <v>5623946</v>
      </c>
    </row>
    <row r="19" spans="2:9" ht="10.5" customHeight="1">
      <c r="B19" s="31" t="s">
        <v>31</v>
      </c>
      <c r="C19" s="32" t="s">
        <v>32</v>
      </c>
      <c r="D19" s="19">
        <v>1734698</v>
      </c>
      <c r="E19" s="33"/>
      <c r="F19" s="42">
        <f t="shared" si="0"/>
        <v>1734698</v>
      </c>
      <c r="G19" s="26">
        <v>2559540</v>
      </c>
      <c r="H19" s="33"/>
      <c r="I19" s="34">
        <f t="shared" si="1"/>
        <v>2559540</v>
      </c>
    </row>
    <row r="20" spans="2:9" ht="10.5" customHeight="1">
      <c r="B20" s="24" t="s">
        <v>33</v>
      </c>
      <c r="C20" s="25" t="s">
        <v>34</v>
      </c>
      <c r="D20" s="26">
        <v>913787</v>
      </c>
      <c r="E20" s="27"/>
      <c r="F20" s="28">
        <f t="shared" si="0"/>
        <v>913787</v>
      </c>
      <c r="G20" s="29">
        <v>943704</v>
      </c>
      <c r="H20" s="27"/>
      <c r="I20" s="28">
        <f t="shared" si="1"/>
        <v>943704</v>
      </c>
    </row>
    <row r="21" spans="2:9" ht="10.5" customHeight="1">
      <c r="B21" s="24" t="s">
        <v>35</v>
      </c>
      <c r="C21" s="25" t="s">
        <v>36</v>
      </c>
      <c r="D21" s="26">
        <v>8417444</v>
      </c>
      <c r="E21" s="43">
        <v>20384954</v>
      </c>
      <c r="F21" s="28">
        <f t="shared" si="0"/>
        <v>28802398</v>
      </c>
      <c r="G21" s="29">
        <v>7675709</v>
      </c>
      <c r="H21" s="27">
        <v>18925472</v>
      </c>
      <c r="I21" s="30">
        <f t="shared" si="1"/>
        <v>26601181</v>
      </c>
    </row>
    <row r="22" spans="2:9" ht="10.5" customHeight="1">
      <c r="B22" s="24" t="s">
        <v>37</v>
      </c>
      <c r="C22" s="25" t="s">
        <v>38</v>
      </c>
      <c r="D22" s="26">
        <v>3755008</v>
      </c>
      <c r="E22" s="27"/>
      <c r="F22" s="28">
        <f t="shared" si="0"/>
        <v>3755008</v>
      </c>
      <c r="G22" s="29">
        <v>3739577</v>
      </c>
      <c r="H22" s="27"/>
      <c r="I22" s="30">
        <f t="shared" si="1"/>
        <v>3739577</v>
      </c>
    </row>
    <row r="23" spans="2:9" ht="10.5" customHeight="1">
      <c r="B23" s="24">
        <v>15</v>
      </c>
      <c r="C23" s="25" t="s">
        <v>39</v>
      </c>
      <c r="D23" s="29">
        <v>2064605</v>
      </c>
      <c r="E23" s="44">
        <v>2333030</v>
      </c>
      <c r="F23" s="28">
        <f t="shared" si="0"/>
        <v>4397635</v>
      </c>
      <c r="G23" s="29">
        <v>2091186</v>
      </c>
      <c r="H23" s="27">
        <v>2329807</v>
      </c>
      <c r="I23" s="30">
        <f t="shared" si="1"/>
        <v>4420993</v>
      </c>
    </row>
    <row r="24" spans="2:9" ht="10.5" customHeight="1">
      <c r="B24" s="31">
        <v>16</v>
      </c>
      <c r="C24" s="32" t="s">
        <v>40</v>
      </c>
      <c r="D24" s="26">
        <v>1215347</v>
      </c>
      <c r="E24" s="33"/>
      <c r="F24" s="28">
        <f t="shared" si="0"/>
        <v>1215347</v>
      </c>
      <c r="G24" s="26">
        <v>1145407</v>
      </c>
      <c r="H24" s="33"/>
      <c r="I24" s="34">
        <f t="shared" si="1"/>
        <v>1145407</v>
      </c>
    </row>
    <row r="25" spans="2:9" ht="10.5" customHeight="1">
      <c r="B25" s="24">
        <v>17</v>
      </c>
      <c r="C25" s="25" t="s">
        <v>41</v>
      </c>
      <c r="D25" s="26">
        <v>1078468</v>
      </c>
      <c r="E25" s="27"/>
      <c r="F25" s="28">
        <f t="shared" si="0"/>
        <v>1078468</v>
      </c>
      <c r="G25" s="29">
        <v>1080878</v>
      </c>
      <c r="H25" s="27"/>
      <c r="I25" s="30">
        <f t="shared" si="1"/>
        <v>1080878</v>
      </c>
    </row>
    <row r="26" spans="2:9" ht="10.5" customHeight="1">
      <c r="B26" s="24">
        <v>18</v>
      </c>
      <c r="C26" s="25" t="s">
        <v>42</v>
      </c>
      <c r="D26" s="26">
        <v>2914342</v>
      </c>
      <c r="E26" s="27"/>
      <c r="F26" s="28">
        <f t="shared" si="0"/>
        <v>2914342</v>
      </c>
      <c r="G26" s="29">
        <v>2854910</v>
      </c>
      <c r="H26" s="27"/>
      <c r="I26" s="30">
        <f t="shared" si="1"/>
        <v>2854910</v>
      </c>
    </row>
    <row r="27" spans="2:9" ht="10.5" customHeight="1">
      <c r="B27" s="24">
        <v>19</v>
      </c>
      <c r="C27" s="25" t="s">
        <v>43</v>
      </c>
      <c r="D27" s="26">
        <v>2003771</v>
      </c>
      <c r="E27" s="27"/>
      <c r="F27" s="28">
        <f t="shared" si="0"/>
        <v>2003771</v>
      </c>
      <c r="G27" s="29">
        <v>1484667</v>
      </c>
      <c r="H27" s="27"/>
      <c r="I27" s="30">
        <f t="shared" si="1"/>
        <v>1484667</v>
      </c>
    </row>
    <row r="28" spans="2:9" ht="10.5" customHeight="1">
      <c r="B28" s="35" t="s">
        <v>44</v>
      </c>
      <c r="C28" s="36" t="s">
        <v>45</v>
      </c>
      <c r="D28" s="37">
        <v>3174431</v>
      </c>
      <c r="E28" s="38"/>
      <c r="F28" s="39">
        <f t="shared" si="0"/>
        <v>3174431</v>
      </c>
      <c r="G28" s="40">
        <v>3195517</v>
      </c>
      <c r="H28" s="38"/>
      <c r="I28" s="41">
        <f t="shared" si="1"/>
        <v>3195517</v>
      </c>
    </row>
    <row r="29" spans="2:9" ht="10.5" customHeight="1">
      <c r="B29" s="31">
        <v>21</v>
      </c>
      <c r="C29" s="32" t="s">
        <v>46</v>
      </c>
      <c r="D29" s="19">
        <v>1216194</v>
      </c>
      <c r="E29" s="33"/>
      <c r="F29" s="42">
        <f t="shared" si="0"/>
        <v>1216194</v>
      </c>
      <c r="G29" s="26">
        <v>1079757</v>
      </c>
      <c r="H29" s="33"/>
      <c r="I29" s="21">
        <f t="shared" si="1"/>
        <v>1079757</v>
      </c>
    </row>
    <row r="30" spans="2:9" ht="10.5" customHeight="1">
      <c r="B30" s="24" t="s">
        <v>47</v>
      </c>
      <c r="C30" s="25" t="s">
        <v>48</v>
      </c>
      <c r="D30" s="26">
        <v>22911361</v>
      </c>
      <c r="E30" s="27"/>
      <c r="F30" s="28">
        <f t="shared" si="0"/>
        <v>22911361</v>
      </c>
      <c r="G30" s="45">
        <v>23907108</v>
      </c>
      <c r="H30" s="27"/>
      <c r="I30" s="34">
        <f t="shared" si="1"/>
        <v>23907108</v>
      </c>
    </row>
    <row r="31" spans="2:11" ht="10.5" customHeight="1">
      <c r="B31" s="24" t="s">
        <v>49</v>
      </c>
      <c r="C31" s="25" t="s">
        <v>50</v>
      </c>
      <c r="D31" s="26">
        <v>1006028</v>
      </c>
      <c r="E31" s="27"/>
      <c r="F31" s="28">
        <f t="shared" si="0"/>
        <v>1006028</v>
      </c>
      <c r="G31" s="29">
        <v>983553</v>
      </c>
      <c r="H31" s="27"/>
      <c r="I31" s="30">
        <f t="shared" si="1"/>
        <v>983553</v>
      </c>
      <c r="K31" s="46"/>
    </row>
    <row r="32" spans="2:11" ht="10.5" customHeight="1">
      <c r="B32" s="24">
        <v>24</v>
      </c>
      <c r="C32" s="25" t="s">
        <v>51</v>
      </c>
      <c r="D32" s="26">
        <v>2512682</v>
      </c>
      <c r="E32" s="27"/>
      <c r="F32" s="28">
        <f t="shared" si="0"/>
        <v>2512682</v>
      </c>
      <c r="G32" s="29">
        <v>2654554</v>
      </c>
      <c r="H32" s="27"/>
      <c r="I32" s="28">
        <f t="shared" si="1"/>
        <v>2654554</v>
      </c>
      <c r="K32" s="46"/>
    </row>
    <row r="33" spans="2:9" ht="10.5" customHeight="1">
      <c r="B33" s="24" t="s">
        <v>52</v>
      </c>
      <c r="C33" s="25" t="s">
        <v>53</v>
      </c>
      <c r="D33" s="29">
        <v>11895647</v>
      </c>
      <c r="E33" s="47">
        <v>45114135</v>
      </c>
      <c r="F33" s="28">
        <f t="shared" si="0"/>
        <v>57009782</v>
      </c>
      <c r="G33" s="29">
        <v>11615729</v>
      </c>
      <c r="H33" s="48">
        <v>43894430</v>
      </c>
      <c r="I33" s="30">
        <f t="shared" si="1"/>
        <v>55510159</v>
      </c>
    </row>
    <row r="34" spans="2:9" ht="10.5" customHeight="1">
      <c r="B34" s="31">
        <v>26</v>
      </c>
      <c r="C34" s="32" t="s">
        <v>54</v>
      </c>
      <c r="D34" s="26">
        <v>723420</v>
      </c>
      <c r="E34" s="33"/>
      <c r="F34" s="28">
        <f t="shared" si="0"/>
        <v>723420</v>
      </c>
      <c r="G34" s="26">
        <v>725633</v>
      </c>
      <c r="H34" s="33"/>
      <c r="I34" s="34">
        <f t="shared" si="1"/>
        <v>725633</v>
      </c>
    </row>
    <row r="35" spans="2:9" ht="10.5" customHeight="1">
      <c r="B35" s="24" t="s">
        <v>55</v>
      </c>
      <c r="C35" s="25" t="s">
        <v>56</v>
      </c>
      <c r="D35" s="26">
        <v>1213692</v>
      </c>
      <c r="E35" s="27"/>
      <c r="F35" s="28">
        <f t="shared" si="0"/>
        <v>1213692</v>
      </c>
      <c r="G35" s="45">
        <v>1215985</v>
      </c>
      <c r="H35" s="27"/>
      <c r="I35" s="30">
        <f t="shared" si="1"/>
        <v>1215985</v>
      </c>
    </row>
    <row r="36" spans="2:9" ht="10.5" customHeight="1">
      <c r="B36" s="24" t="s">
        <v>57</v>
      </c>
      <c r="C36" s="25" t="s">
        <v>58</v>
      </c>
      <c r="D36" s="26">
        <v>1670241</v>
      </c>
      <c r="E36" s="27"/>
      <c r="F36" s="28">
        <f t="shared" si="0"/>
        <v>1670241</v>
      </c>
      <c r="G36" s="29">
        <v>2046016</v>
      </c>
      <c r="H36" s="27"/>
      <c r="I36" s="30">
        <f t="shared" si="1"/>
        <v>2046016</v>
      </c>
    </row>
    <row r="37" spans="2:9" ht="10.5" customHeight="1">
      <c r="B37" s="24" t="s">
        <v>59</v>
      </c>
      <c r="C37" s="25" t="s">
        <v>60</v>
      </c>
      <c r="D37" s="26">
        <v>2716760</v>
      </c>
      <c r="E37" s="27"/>
      <c r="F37" s="28">
        <f t="shared" si="0"/>
        <v>2716760</v>
      </c>
      <c r="G37" s="29">
        <v>2523000</v>
      </c>
      <c r="H37" s="27"/>
      <c r="I37" s="30">
        <f t="shared" si="1"/>
        <v>2523000</v>
      </c>
    </row>
    <row r="38" spans="2:9" ht="10.5" customHeight="1">
      <c r="B38" s="35">
        <v>30</v>
      </c>
      <c r="C38" s="36" t="s">
        <v>61</v>
      </c>
      <c r="D38" s="37">
        <v>788860</v>
      </c>
      <c r="E38" s="38"/>
      <c r="F38" s="39">
        <f t="shared" si="0"/>
        <v>788860</v>
      </c>
      <c r="G38" s="40">
        <v>794086</v>
      </c>
      <c r="H38" s="38"/>
      <c r="I38" s="41">
        <f t="shared" si="1"/>
        <v>794086</v>
      </c>
    </row>
    <row r="39" spans="2:9" ht="10.5" customHeight="1">
      <c r="B39" s="31">
        <v>31</v>
      </c>
      <c r="C39" s="32" t="s">
        <v>62</v>
      </c>
      <c r="D39" s="19">
        <v>2453859</v>
      </c>
      <c r="E39" s="33"/>
      <c r="F39" s="42">
        <f t="shared" si="0"/>
        <v>2453859</v>
      </c>
      <c r="G39" s="26">
        <v>2425631</v>
      </c>
      <c r="H39" s="33"/>
      <c r="I39" s="34">
        <f t="shared" si="1"/>
        <v>2425631</v>
      </c>
    </row>
    <row r="40" spans="2:9" ht="10.5" customHeight="1">
      <c r="B40" s="24">
        <v>32</v>
      </c>
      <c r="C40" s="25" t="s">
        <v>63</v>
      </c>
      <c r="D40" s="26">
        <v>770658</v>
      </c>
      <c r="E40" s="27"/>
      <c r="F40" s="28">
        <f t="shared" si="0"/>
        <v>770658</v>
      </c>
      <c r="G40" s="29">
        <v>778567</v>
      </c>
      <c r="H40" s="27"/>
      <c r="I40" s="30">
        <f t="shared" si="1"/>
        <v>778567</v>
      </c>
    </row>
    <row r="41" spans="2:9" ht="10.5" customHeight="1">
      <c r="B41" s="24">
        <v>33</v>
      </c>
      <c r="C41" s="25" t="s">
        <v>64</v>
      </c>
      <c r="D41" s="26">
        <v>1650833</v>
      </c>
      <c r="E41" s="27"/>
      <c r="F41" s="28">
        <f t="shared" si="0"/>
        <v>1650833</v>
      </c>
      <c r="G41" s="29">
        <v>1823004</v>
      </c>
      <c r="H41" s="27"/>
      <c r="I41" s="30">
        <f t="shared" si="1"/>
        <v>1823004</v>
      </c>
    </row>
    <row r="42" spans="2:9" ht="10.5" customHeight="1">
      <c r="B42" s="24" t="s">
        <v>65</v>
      </c>
      <c r="C42" s="25" t="s">
        <v>66</v>
      </c>
      <c r="D42" s="26">
        <v>1359871</v>
      </c>
      <c r="E42" s="27"/>
      <c r="F42" s="28">
        <f t="shared" si="0"/>
        <v>1359871</v>
      </c>
      <c r="G42" s="29">
        <v>1296727</v>
      </c>
      <c r="H42" s="27"/>
      <c r="I42" s="30">
        <f t="shared" si="1"/>
        <v>1296727</v>
      </c>
    </row>
    <row r="43" spans="2:9" ht="10.5" customHeight="1">
      <c r="B43" s="24" t="s">
        <v>67</v>
      </c>
      <c r="C43" s="25" t="s">
        <v>68</v>
      </c>
      <c r="D43" s="29">
        <v>3762951</v>
      </c>
      <c r="E43" s="27"/>
      <c r="F43" s="28">
        <f t="shared" si="0"/>
        <v>3762951</v>
      </c>
      <c r="G43" s="29">
        <v>3859261</v>
      </c>
      <c r="H43" s="27"/>
      <c r="I43" s="28">
        <f t="shared" si="1"/>
        <v>3859261</v>
      </c>
    </row>
    <row r="44" spans="2:9" ht="10.5" customHeight="1">
      <c r="B44" s="31" t="s">
        <v>69</v>
      </c>
      <c r="C44" s="32" t="s">
        <v>70</v>
      </c>
      <c r="D44" s="26">
        <v>910189</v>
      </c>
      <c r="E44" s="33"/>
      <c r="F44" s="28">
        <f t="shared" si="0"/>
        <v>910189</v>
      </c>
      <c r="G44" s="26">
        <v>867533</v>
      </c>
      <c r="H44" s="33"/>
      <c r="I44" s="34">
        <f t="shared" si="1"/>
        <v>867533</v>
      </c>
    </row>
    <row r="45" spans="2:9" ht="10.5" customHeight="1">
      <c r="B45" s="24">
        <v>37</v>
      </c>
      <c r="C45" s="25" t="s">
        <v>71</v>
      </c>
      <c r="D45" s="26">
        <v>318116</v>
      </c>
      <c r="E45" s="27"/>
      <c r="F45" s="28">
        <f t="shared" si="0"/>
        <v>318116</v>
      </c>
      <c r="G45" s="29">
        <v>366763</v>
      </c>
      <c r="H45" s="27"/>
      <c r="I45" s="30">
        <f t="shared" si="1"/>
        <v>366763</v>
      </c>
    </row>
    <row r="46" spans="2:9" ht="10.5" customHeight="1">
      <c r="B46" s="24">
        <v>38</v>
      </c>
      <c r="C46" s="25" t="s">
        <v>72</v>
      </c>
      <c r="D46" s="26">
        <v>1547914</v>
      </c>
      <c r="E46" s="27"/>
      <c r="F46" s="28">
        <f t="shared" si="0"/>
        <v>1547914</v>
      </c>
      <c r="G46" s="29">
        <v>4039449</v>
      </c>
      <c r="H46" s="27"/>
      <c r="I46" s="30">
        <f t="shared" si="1"/>
        <v>4039449</v>
      </c>
    </row>
    <row r="47" spans="2:9" ht="10.5" customHeight="1">
      <c r="B47" s="24" t="s">
        <v>73</v>
      </c>
      <c r="C47" s="25" t="s">
        <v>74</v>
      </c>
      <c r="D47" s="26">
        <v>6173633</v>
      </c>
      <c r="E47" s="27"/>
      <c r="F47" s="28">
        <f t="shared" si="0"/>
        <v>6173633</v>
      </c>
      <c r="G47" s="29">
        <v>5705977</v>
      </c>
      <c r="H47" s="27"/>
      <c r="I47" s="30">
        <f t="shared" si="1"/>
        <v>5705977</v>
      </c>
    </row>
    <row r="48" spans="2:9" ht="10.5" customHeight="1">
      <c r="B48" s="35" t="s">
        <v>75</v>
      </c>
      <c r="C48" s="36" t="s">
        <v>76</v>
      </c>
      <c r="D48" s="40">
        <v>2585201</v>
      </c>
      <c r="E48" s="38"/>
      <c r="F48" s="39">
        <f t="shared" si="0"/>
        <v>2585201</v>
      </c>
      <c r="G48" s="40"/>
      <c r="H48" s="38"/>
      <c r="I48" s="41"/>
    </row>
    <row r="49" spans="2:9" ht="10.5" customHeight="1">
      <c r="B49" s="31" t="s">
        <v>77</v>
      </c>
      <c r="C49" s="25" t="s">
        <v>78</v>
      </c>
      <c r="D49" s="26">
        <v>5242628</v>
      </c>
      <c r="E49" s="33"/>
      <c r="F49" s="42">
        <f t="shared" si="0"/>
        <v>5242628</v>
      </c>
      <c r="G49" s="26">
        <v>4953971</v>
      </c>
      <c r="H49" s="33"/>
      <c r="I49" s="34">
        <f aca="true" t="shared" si="2" ref="I49:I66">G49+H49</f>
        <v>4953971</v>
      </c>
    </row>
    <row r="50" spans="2:9" ht="10.5" customHeight="1">
      <c r="B50" s="31" t="s">
        <v>79</v>
      </c>
      <c r="C50" s="32" t="s">
        <v>80</v>
      </c>
      <c r="D50" s="26">
        <v>2186747</v>
      </c>
      <c r="E50" s="33"/>
      <c r="F50" s="28">
        <f t="shared" si="0"/>
        <v>2186747</v>
      </c>
      <c r="G50" s="26">
        <v>2151433</v>
      </c>
      <c r="H50" s="33"/>
      <c r="I50" s="34">
        <f t="shared" si="2"/>
        <v>2151433</v>
      </c>
    </row>
    <row r="51" spans="2:9" ht="10.5" customHeight="1">
      <c r="B51" s="31" t="s">
        <v>81</v>
      </c>
      <c r="C51" s="25" t="s">
        <v>82</v>
      </c>
      <c r="D51" s="26">
        <v>10891761</v>
      </c>
      <c r="E51" s="43">
        <v>21536585</v>
      </c>
      <c r="F51" s="28">
        <f t="shared" si="0"/>
        <v>32428346</v>
      </c>
      <c r="G51" s="29">
        <v>14852533</v>
      </c>
      <c r="H51" s="44">
        <v>19066291</v>
      </c>
      <c r="I51" s="30">
        <f t="shared" si="2"/>
        <v>33918824</v>
      </c>
    </row>
    <row r="52" spans="2:9" ht="10.5" customHeight="1">
      <c r="B52" s="24" t="s">
        <v>83</v>
      </c>
      <c r="C52" s="25" t="s">
        <v>84</v>
      </c>
      <c r="D52" s="26">
        <v>959921</v>
      </c>
      <c r="E52" s="27"/>
      <c r="F52" s="28">
        <f t="shared" si="0"/>
        <v>959921</v>
      </c>
      <c r="G52" s="29">
        <v>1019303</v>
      </c>
      <c r="H52" s="27"/>
      <c r="I52" s="30">
        <f t="shared" si="2"/>
        <v>1019303</v>
      </c>
    </row>
    <row r="53" spans="2:9" ht="10.5" customHeight="1">
      <c r="B53" s="24" t="s">
        <v>85</v>
      </c>
      <c r="C53" s="25" t="s">
        <v>86</v>
      </c>
      <c r="D53" s="29">
        <v>4674255</v>
      </c>
      <c r="E53" s="27"/>
      <c r="F53" s="28">
        <f t="shared" si="0"/>
        <v>4674255</v>
      </c>
      <c r="G53" s="29">
        <v>4749880</v>
      </c>
      <c r="H53" s="27"/>
      <c r="I53" s="28">
        <f t="shared" si="2"/>
        <v>4749880</v>
      </c>
    </row>
    <row r="54" spans="2:9" ht="10.5" customHeight="1">
      <c r="B54" s="24" t="s">
        <v>87</v>
      </c>
      <c r="C54" s="25" t="s">
        <v>88</v>
      </c>
      <c r="D54" s="26">
        <v>3515137</v>
      </c>
      <c r="E54" s="27"/>
      <c r="F54" s="28">
        <f t="shared" si="0"/>
        <v>3515137</v>
      </c>
      <c r="G54" s="29">
        <v>3506806</v>
      </c>
      <c r="H54" s="27"/>
      <c r="I54" s="30">
        <f t="shared" si="2"/>
        <v>3506806</v>
      </c>
    </row>
    <row r="55" spans="2:9" ht="10.5" customHeight="1">
      <c r="B55" s="31" t="s">
        <v>89</v>
      </c>
      <c r="C55" s="32" t="s">
        <v>90</v>
      </c>
      <c r="D55" s="26">
        <v>5940970</v>
      </c>
      <c r="E55" s="43">
        <v>23530448</v>
      </c>
      <c r="F55" s="28">
        <f t="shared" si="0"/>
        <v>29471418</v>
      </c>
      <c r="G55" s="26">
        <v>5837939</v>
      </c>
      <c r="H55" s="49">
        <v>22790755</v>
      </c>
      <c r="I55" s="34">
        <f t="shared" si="2"/>
        <v>28628694</v>
      </c>
    </row>
    <row r="56" spans="2:9" ht="10.5" customHeight="1">
      <c r="B56" s="31">
        <v>48</v>
      </c>
      <c r="C56" s="25" t="s">
        <v>91</v>
      </c>
      <c r="D56" s="26">
        <v>2347833</v>
      </c>
      <c r="E56" s="27"/>
      <c r="F56" s="28">
        <f t="shared" si="0"/>
        <v>2347833</v>
      </c>
      <c r="G56" s="29">
        <v>2015644</v>
      </c>
      <c r="H56" s="27"/>
      <c r="I56" s="30">
        <f t="shared" si="2"/>
        <v>2015644</v>
      </c>
    </row>
    <row r="57" spans="2:9" ht="10.5" customHeight="1">
      <c r="B57" s="24" t="s">
        <v>92</v>
      </c>
      <c r="C57" s="25" t="s">
        <v>93</v>
      </c>
      <c r="D57" s="26">
        <v>19925101</v>
      </c>
      <c r="E57" s="27"/>
      <c r="F57" s="28">
        <f t="shared" si="0"/>
        <v>19925101</v>
      </c>
      <c r="G57" s="29">
        <v>19448936</v>
      </c>
      <c r="H57" s="27"/>
      <c r="I57" s="30">
        <f t="shared" si="2"/>
        <v>19448936</v>
      </c>
    </row>
    <row r="58" spans="2:9" ht="10.5" customHeight="1">
      <c r="B58" s="35" t="s">
        <v>94</v>
      </c>
      <c r="C58" s="36" t="s">
        <v>95</v>
      </c>
      <c r="D58" s="40">
        <v>18263548</v>
      </c>
      <c r="E58" s="50">
        <v>28235203</v>
      </c>
      <c r="F58" s="51">
        <f t="shared" si="0"/>
        <v>46498751</v>
      </c>
      <c r="G58" s="40">
        <v>19476603</v>
      </c>
      <c r="H58" s="52">
        <v>25296266</v>
      </c>
      <c r="I58" s="41">
        <f t="shared" si="2"/>
        <v>44772869</v>
      </c>
    </row>
    <row r="59" spans="2:9" ht="10.5" customHeight="1">
      <c r="B59" s="31">
        <v>51</v>
      </c>
      <c r="C59" s="18" t="s">
        <v>96</v>
      </c>
      <c r="D59" s="19">
        <v>12498328</v>
      </c>
      <c r="E59" s="22"/>
      <c r="F59" s="53">
        <f t="shared" si="0"/>
        <v>12498328</v>
      </c>
      <c r="G59" s="19">
        <v>12303687</v>
      </c>
      <c r="H59" s="22"/>
      <c r="I59" s="21">
        <f t="shared" si="2"/>
        <v>12303687</v>
      </c>
    </row>
    <row r="60" spans="2:9" ht="10.5" customHeight="1">
      <c r="B60" s="31" t="s">
        <v>97</v>
      </c>
      <c r="C60" s="32" t="s">
        <v>98</v>
      </c>
      <c r="D60" s="26">
        <v>2424169</v>
      </c>
      <c r="E60" s="33"/>
      <c r="F60" s="42">
        <f t="shared" si="0"/>
        <v>2424169</v>
      </c>
      <c r="G60" s="26">
        <v>2516637</v>
      </c>
      <c r="H60" s="33"/>
      <c r="I60" s="34">
        <f t="shared" si="2"/>
        <v>2516637</v>
      </c>
    </row>
    <row r="61" spans="2:9" ht="10.5" customHeight="1">
      <c r="B61" s="31">
        <v>53</v>
      </c>
      <c r="C61" s="25" t="s">
        <v>99</v>
      </c>
      <c r="D61" s="26">
        <v>1019309</v>
      </c>
      <c r="E61" s="27"/>
      <c r="F61" s="28">
        <f t="shared" si="0"/>
        <v>1019309</v>
      </c>
      <c r="G61" s="29">
        <v>1070170</v>
      </c>
      <c r="H61" s="27"/>
      <c r="I61" s="30">
        <f t="shared" si="2"/>
        <v>1070170</v>
      </c>
    </row>
    <row r="62" spans="2:9" ht="10.5" customHeight="1">
      <c r="B62" s="24" t="s">
        <v>100</v>
      </c>
      <c r="C62" s="25" t="s">
        <v>101</v>
      </c>
      <c r="D62" s="26">
        <v>4798374</v>
      </c>
      <c r="E62" s="43">
        <v>25783409</v>
      </c>
      <c r="F62" s="28">
        <f t="shared" si="0"/>
        <v>30581783</v>
      </c>
      <c r="G62" s="29">
        <v>4932645</v>
      </c>
      <c r="H62" s="44">
        <v>23804442</v>
      </c>
      <c r="I62" s="30">
        <f t="shared" si="2"/>
        <v>28737087</v>
      </c>
    </row>
    <row r="63" spans="2:12" ht="10.5" customHeight="1">
      <c r="B63" s="24">
        <v>55</v>
      </c>
      <c r="C63" s="25" t="s">
        <v>102</v>
      </c>
      <c r="D63" s="29">
        <v>473924</v>
      </c>
      <c r="E63" s="27"/>
      <c r="F63" s="28">
        <f t="shared" si="0"/>
        <v>473924</v>
      </c>
      <c r="G63" s="29">
        <v>456068</v>
      </c>
      <c r="H63" s="27"/>
      <c r="I63" s="28">
        <f t="shared" si="2"/>
        <v>456068</v>
      </c>
      <c r="L63" s="54"/>
    </row>
    <row r="64" spans="2:12" ht="10.5" customHeight="1">
      <c r="B64" s="24" t="s">
        <v>103</v>
      </c>
      <c r="C64" s="25" t="s">
        <v>104</v>
      </c>
      <c r="D64" s="26">
        <v>5181565</v>
      </c>
      <c r="E64" s="47">
        <v>23728376</v>
      </c>
      <c r="F64" s="28">
        <f t="shared" si="0"/>
        <v>28909941</v>
      </c>
      <c r="G64" s="29">
        <v>5722860</v>
      </c>
      <c r="H64" s="47">
        <v>24399603</v>
      </c>
      <c r="I64" s="30">
        <f t="shared" si="2"/>
        <v>30122463</v>
      </c>
      <c r="L64" s="55"/>
    </row>
    <row r="65" spans="2:9" ht="10.5" customHeight="1">
      <c r="B65" s="31" t="s">
        <v>105</v>
      </c>
      <c r="C65" s="32" t="s">
        <v>106</v>
      </c>
      <c r="D65" s="26">
        <v>1656298</v>
      </c>
      <c r="E65" s="33"/>
      <c r="F65" s="28">
        <f t="shared" si="0"/>
        <v>1656298</v>
      </c>
      <c r="G65" s="26">
        <v>1552830</v>
      </c>
      <c r="H65" s="33"/>
      <c r="I65" s="34">
        <f t="shared" si="2"/>
        <v>1552830</v>
      </c>
    </row>
    <row r="66" spans="2:9" ht="10.5" customHeight="1">
      <c r="B66" s="31" t="s">
        <v>107</v>
      </c>
      <c r="C66" s="25" t="s">
        <v>108</v>
      </c>
      <c r="D66" s="26">
        <v>3485500</v>
      </c>
      <c r="E66" s="27"/>
      <c r="F66" s="28">
        <f t="shared" si="0"/>
        <v>3485500</v>
      </c>
      <c r="G66" s="29">
        <v>3370504</v>
      </c>
      <c r="H66" s="27"/>
      <c r="I66" s="30">
        <f t="shared" si="2"/>
        <v>3370504</v>
      </c>
    </row>
    <row r="67" spans="2:9" ht="10.5" customHeight="1">
      <c r="B67" s="31" t="s">
        <v>109</v>
      </c>
      <c r="C67" s="25" t="s">
        <v>110</v>
      </c>
      <c r="D67" s="26">
        <v>117844</v>
      </c>
      <c r="E67" s="27"/>
      <c r="F67" s="28">
        <f t="shared" si="0"/>
        <v>117844</v>
      </c>
      <c r="G67" s="29"/>
      <c r="H67" s="27"/>
      <c r="I67" s="30"/>
    </row>
    <row r="68" spans="2:9" ht="10.5" customHeight="1">
      <c r="B68" s="35" t="s">
        <v>111</v>
      </c>
      <c r="C68" s="36" t="s">
        <v>112</v>
      </c>
      <c r="D68" s="40">
        <v>5617471</v>
      </c>
      <c r="E68" s="38"/>
      <c r="F68" s="39">
        <f t="shared" si="0"/>
        <v>5617471</v>
      </c>
      <c r="G68" s="40">
        <v>5888424</v>
      </c>
      <c r="H68" s="38"/>
      <c r="I68" s="56">
        <f aca="true" t="shared" si="3" ref="I68:I87">G68+H68</f>
        <v>5888424</v>
      </c>
    </row>
    <row r="69" spans="2:9" ht="10.5" customHeight="1">
      <c r="B69" s="31" t="s">
        <v>113</v>
      </c>
      <c r="C69" s="18" t="s">
        <v>114</v>
      </c>
      <c r="D69" s="19">
        <v>4703634</v>
      </c>
      <c r="E69" s="22"/>
      <c r="F69" s="57">
        <f t="shared" si="0"/>
        <v>4703634</v>
      </c>
      <c r="G69" s="19">
        <v>4674016</v>
      </c>
      <c r="H69" s="22"/>
      <c r="I69" s="21">
        <f t="shared" si="3"/>
        <v>4674016</v>
      </c>
    </row>
    <row r="70" spans="2:9" ht="10.5" customHeight="1">
      <c r="B70" s="24">
        <v>62</v>
      </c>
      <c r="C70" s="32" t="s">
        <v>115</v>
      </c>
      <c r="D70" s="26">
        <v>1308500</v>
      </c>
      <c r="E70" s="33"/>
      <c r="F70" s="58">
        <f t="shared" si="0"/>
        <v>1308500</v>
      </c>
      <c r="G70" s="26">
        <v>1183892</v>
      </c>
      <c r="H70" s="33"/>
      <c r="I70" s="34">
        <f t="shared" si="3"/>
        <v>1183892</v>
      </c>
    </row>
    <row r="71" spans="2:9" ht="10.5" customHeight="1">
      <c r="B71" s="31" t="s">
        <v>116</v>
      </c>
      <c r="C71" s="32" t="s">
        <v>117</v>
      </c>
      <c r="D71" s="26">
        <v>2061727</v>
      </c>
      <c r="E71" s="33"/>
      <c r="F71" s="42">
        <f t="shared" si="0"/>
        <v>2061727</v>
      </c>
      <c r="G71" s="26">
        <v>2066350</v>
      </c>
      <c r="H71" s="33"/>
      <c r="I71" s="34">
        <f t="shared" si="3"/>
        <v>2066350</v>
      </c>
    </row>
    <row r="72" spans="2:9" ht="10.5" customHeight="1">
      <c r="B72" s="31" t="s">
        <v>118</v>
      </c>
      <c r="C72" s="25" t="s">
        <v>119</v>
      </c>
      <c r="D72" s="26">
        <v>1410173</v>
      </c>
      <c r="E72" s="27"/>
      <c r="F72" s="28">
        <f t="shared" si="0"/>
        <v>1410173</v>
      </c>
      <c r="G72" s="29">
        <v>1431982</v>
      </c>
      <c r="H72" s="27"/>
      <c r="I72" s="30">
        <f t="shared" si="3"/>
        <v>1431982</v>
      </c>
    </row>
    <row r="73" spans="2:9" ht="10.5" customHeight="1">
      <c r="B73" s="24">
        <v>65</v>
      </c>
      <c r="C73" s="25" t="s">
        <v>120</v>
      </c>
      <c r="D73" s="29">
        <v>901310</v>
      </c>
      <c r="E73" s="27"/>
      <c r="F73" s="28">
        <f aca="true" t="shared" si="4" ref="F73:F88">D73+E73</f>
        <v>901310</v>
      </c>
      <c r="G73" s="29">
        <v>860378</v>
      </c>
      <c r="H73" s="27"/>
      <c r="I73" s="30">
        <f t="shared" si="3"/>
        <v>860378</v>
      </c>
    </row>
    <row r="74" spans="2:9" ht="10.5" customHeight="1">
      <c r="B74" s="24" t="s">
        <v>121</v>
      </c>
      <c r="C74" s="25" t="s">
        <v>122</v>
      </c>
      <c r="D74" s="26">
        <v>924484</v>
      </c>
      <c r="E74" s="27"/>
      <c r="F74" s="28">
        <f t="shared" si="4"/>
        <v>924484</v>
      </c>
      <c r="G74" s="29">
        <v>830821</v>
      </c>
      <c r="H74" s="27"/>
      <c r="I74" s="28">
        <f t="shared" si="3"/>
        <v>830821</v>
      </c>
    </row>
    <row r="75" spans="2:9" ht="10.5" customHeight="1">
      <c r="B75" s="24">
        <v>67</v>
      </c>
      <c r="C75" s="25" t="s">
        <v>123</v>
      </c>
      <c r="D75" s="26">
        <v>1675167</v>
      </c>
      <c r="E75" s="27"/>
      <c r="F75" s="28">
        <f t="shared" si="4"/>
        <v>1675167</v>
      </c>
      <c r="G75" s="29">
        <v>1500681</v>
      </c>
      <c r="H75" s="27"/>
      <c r="I75" s="30">
        <f t="shared" si="3"/>
        <v>1500681</v>
      </c>
    </row>
    <row r="76" spans="2:9" ht="10.5" customHeight="1">
      <c r="B76" s="31" t="s">
        <v>124</v>
      </c>
      <c r="C76" s="32" t="s">
        <v>125</v>
      </c>
      <c r="D76" s="26">
        <v>4832229</v>
      </c>
      <c r="E76" s="33"/>
      <c r="F76" s="28">
        <f t="shared" si="4"/>
        <v>4832229</v>
      </c>
      <c r="G76" s="26">
        <v>4712423</v>
      </c>
      <c r="H76" s="33"/>
      <c r="I76" s="34">
        <f t="shared" si="3"/>
        <v>4712423</v>
      </c>
    </row>
    <row r="77" spans="2:13" ht="10.5" customHeight="1">
      <c r="B77" s="31" t="s">
        <v>126</v>
      </c>
      <c r="C77" s="25" t="s">
        <v>127</v>
      </c>
      <c r="D77" s="26">
        <v>1890999</v>
      </c>
      <c r="E77" s="43">
        <v>1757185</v>
      </c>
      <c r="F77" s="28">
        <f t="shared" si="4"/>
        <v>3648184</v>
      </c>
      <c r="G77" s="29">
        <v>2057474</v>
      </c>
      <c r="H77" s="44">
        <v>1163284</v>
      </c>
      <c r="I77" s="34">
        <f t="shared" si="3"/>
        <v>3220758</v>
      </c>
      <c r="K77" s="59"/>
      <c r="L77" s="59"/>
      <c r="M77" s="60"/>
    </row>
    <row r="78" spans="2:9" ht="10.5" customHeight="1">
      <c r="B78" s="35" t="s">
        <v>128</v>
      </c>
      <c r="C78" s="36" t="s">
        <v>129</v>
      </c>
      <c r="D78" s="40">
        <v>1961997</v>
      </c>
      <c r="E78" s="38"/>
      <c r="F78" s="61">
        <f t="shared" si="4"/>
        <v>1961997</v>
      </c>
      <c r="G78" s="62">
        <v>1406025</v>
      </c>
      <c r="H78" s="63"/>
      <c r="I78" s="64">
        <f t="shared" si="3"/>
        <v>1406025</v>
      </c>
    </row>
    <row r="79" spans="2:9" ht="10.5" customHeight="1">
      <c r="B79" s="31" t="s">
        <v>130</v>
      </c>
      <c r="C79" s="18" t="s">
        <v>131</v>
      </c>
      <c r="D79" s="19">
        <v>1926441</v>
      </c>
      <c r="E79" s="22"/>
      <c r="F79" s="53">
        <f t="shared" si="4"/>
        <v>1926441</v>
      </c>
      <c r="G79" s="19">
        <v>1847235</v>
      </c>
      <c r="H79" s="22"/>
      <c r="I79" s="65">
        <f t="shared" si="3"/>
        <v>1847235</v>
      </c>
    </row>
    <row r="80" spans="2:9" ht="10.5" customHeight="1">
      <c r="B80" s="24" t="s">
        <v>132</v>
      </c>
      <c r="C80" s="32" t="s">
        <v>133</v>
      </c>
      <c r="D80" s="26">
        <v>7406921</v>
      </c>
      <c r="E80" s="33"/>
      <c r="F80" s="58">
        <f t="shared" si="4"/>
        <v>7406921</v>
      </c>
      <c r="G80" s="26">
        <v>7130000</v>
      </c>
      <c r="H80" s="33"/>
      <c r="I80" s="34">
        <f t="shared" si="3"/>
        <v>7130000</v>
      </c>
    </row>
    <row r="81" spans="2:9" ht="10.5" customHeight="1">
      <c r="B81" s="31" t="s">
        <v>134</v>
      </c>
      <c r="C81" s="32" t="s">
        <v>135</v>
      </c>
      <c r="D81" s="26">
        <v>3367038</v>
      </c>
      <c r="E81" s="66"/>
      <c r="F81" s="42">
        <f t="shared" si="4"/>
        <v>3367038</v>
      </c>
      <c r="G81" s="26">
        <v>3426497</v>
      </c>
      <c r="H81" s="66"/>
      <c r="I81" s="67">
        <f t="shared" si="3"/>
        <v>3426497</v>
      </c>
    </row>
    <row r="82" spans="2:9" ht="10.5" customHeight="1">
      <c r="B82" s="24" t="s">
        <v>136</v>
      </c>
      <c r="C82" s="25" t="s">
        <v>137</v>
      </c>
      <c r="D82" s="26">
        <v>2354329</v>
      </c>
      <c r="E82" s="27"/>
      <c r="F82" s="28">
        <f t="shared" si="4"/>
        <v>2354329</v>
      </c>
      <c r="G82" s="29">
        <v>2367343</v>
      </c>
      <c r="H82" s="27"/>
      <c r="I82" s="30">
        <f t="shared" si="3"/>
        <v>2367343</v>
      </c>
    </row>
    <row r="83" spans="2:9" ht="10.5" customHeight="1">
      <c r="B83" s="24" t="s">
        <v>138</v>
      </c>
      <c r="C83" s="25" t="s">
        <v>139</v>
      </c>
      <c r="D83" s="29">
        <v>931434</v>
      </c>
      <c r="E83" s="27"/>
      <c r="F83" s="28">
        <f t="shared" si="4"/>
        <v>931434</v>
      </c>
      <c r="G83" s="29">
        <v>964586</v>
      </c>
      <c r="H83" s="27"/>
      <c r="I83" s="30">
        <f t="shared" si="3"/>
        <v>964586</v>
      </c>
    </row>
    <row r="84" spans="2:9" ht="10.5" customHeight="1">
      <c r="B84" s="24">
        <v>76</v>
      </c>
      <c r="C84" s="25" t="s">
        <v>140</v>
      </c>
      <c r="D84" s="26">
        <v>969381</v>
      </c>
      <c r="E84" s="27"/>
      <c r="F84" s="28">
        <f t="shared" si="4"/>
        <v>969381</v>
      </c>
      <c r="G84" s="29">
        <v>1049053</v>
      </c>
      <c r="H84" s="27"/>
      <c r="I84" s="30">
        <f t="shared" si="3"/>
        <v>1049053</v>
      </c>
    </row>
    <row r="85" spans="2:9" ht="10.5" customHeight="1">
      <c r="B85" s="24" t="s">
        <v>141</v>
      </c>
      <c r="C85" s="25" t="s">
        <v>142</v>
      </c>
      <c r="D85" s="26">
        <v>1149956</v>
      </c>
      <c r="E85" s="27"/>
      <c r="F85" s="28">
        <f t="shared" si="4"/>
        <v>1149956</v>
      </c>
      <c r="G85" s="29">
        <v>1129933</v>
      </c>
      <c r="H85" s="27"/>
      <c r="I85" s="30">
        <f t="shared" si="3"/>
        <v>1129933</v>
      </c>
    </row>
    <row r="86" spans="2:9" ht="10.5" customHeight="1">
      <c r="B86" s="31">
        <v>78</v>
      </c>
      <c r="C86" s="68" t="s">
        <v>143</v>
      </c>
      <c r="D86" s="26">
        <v>1485138</v>
      </c>
      <c r="E86" s="33"/>
      <c r="F86" s="28">
        <f t="shared" si="4"/>
        <v>1485138</v>
      </c>
      <c r="G86" s="26">
        <v>1474232</v>
      </c>
      <c r="H86" s="33"/>
      <c r="I86" s="34">
        <f t="shared" si="3"/>
        <v>1474232</v>
      </c>
    </row>
    <row r="87" spans="2:9" ht="12" customHeight="1">
      <c r="B87" s="31">
        <v>79</v>
      </c>
      <c r="C87" s="69" t="s">
        <v>144</v>
      </c>
      <c r="D87" s="26">
        <v>808332</v>
      </c>
      <c r="E87" s="27"/>
      <c r="F87" s="28">
        <f t="shared" si="4"/>
        <v>808332</v>
      </c>
      <c r="G87" s="29">
        <v>792840</v>
      </c>
      <c r="H87" s="27"/>
      <c r="I87" s="30">
        <f t="shared" si="3"/>
        <v>792840</v>
      </c>
    </row>
    <row r="88" spans="2:9" ht="12" customHeight="1" thickBot="1">
      <c r="B88" s="70" t="s">
        <v>145</v>
      </c>
      <c r="C88" s="71" t="s">
        <v>146</v>
      </c>
      <c r="D88" s="72">
        <v>3693152</v>
      </c>
      <c r="E88" s="73"/>
      <c r="F88" s="74">
        <f t="shared" si="4"/>
        <v>3693152</v>
      </c>
      <c r="G88" s="75"/>
      <c r="H88" s="73"/>
      <c r="I88" s="76"/>
    </row>
    <row r="89" spans="2:9" ht="12" customHeight="1" thickTop="1">
      <c r="B89" s="77"/>
      <c r="C89" s="78" t="s">
        <v>147</v>
      </c>
      <c r="D89" s="79">
        <f>SUM(D9:D88)</f>
        <v>284838934</v>
      </c>
      <c r="E89" s="80">
        <f>SUM(E9:E88)</f>
        <v>213465373</v>
      </c>
      <c r="F89" s="81">
        <f>SUM(D89:E89)</f>
        <v>498304307</v>
      </c>
      <c r="G89" s="80">
        <f>SUM(G9:G49,G50:G87)</f>
        <v>287217475</v>
      </c>
      <c r="H89" s="80">
        <f>SUM(H9:H49,H50:H87)</f>
        <v>202276796</v>
      </c>
      <c r="I89" s="81">
        <f>SUM(I9:I49,I50:I87)</f>
        <v>489494271</v>
      </c>
    </row>
    <row r="90" spans="2:9" ht="12" customHeight="1">
      <c r="B90" s="82"/>
      <c r="C90" s="83" t="s">
        <v>148</v>
      </c>
      <c r="D90" s="84">
        <f>D89/77</f>
        <v>3699206.935064935</v>
      </c>
      <c r="E90" s="85">
        <f>E89/10</f>
        <v>21346537.3</v>
      </c>
      <c r="F90" s="39">
        <f>F89/80</f>
        <v>6228803.8375</v>
      </c>
      <c r="G90" s="86">
        <f>G89/77</f>
        <v>3730097.077922078</v>
      </c>
      <c r="H90" s="85">
        <f>H89/10</f>
        <v>20227679.6</v>
      </c>
      <c r="I90" s="39">
        <f>I89/77</f>
        <v>6357068.454545454</v>
      </c>
    </row>
    <row r="91" ht="12" customHeight="1"/>
    <row r="92" ht="12" customHeight="1"/>
    <row r="93" spans="4:6" ht="13.5" customHeight="1">
      <c r="D93" s="87">
        <f>D89-G89</f>
        <v>-2378541</v>
      </c>
      <c r="E93" s="87">
        <f>E89-H89</f>
        <v>11188577</v>
      </c>
      <c r="F93" s="23">
        <f>F89-I89</f>
        <v>8810036</v>
      </c>
    </row>
    <row r="94" spans="4:6" ht="13.5" customHeight="1">
      <c r="D94" s="88">
        <f>D93/G89</f>
        <v>-0.008281324108151845</v>
      </c>
      <c r="E94" s="88">
        <f>E93/H89</f>
        <v>0.05531320063028881</v>
      </c>
      <c r="F94" s="89">
        <f>F93/I89</f>
        <v>0.01799824129095885</v>
      </c>
    </row>
    <row r="95" spans="4:5" ht="13.5" customHeight="1">
      <c r="D95" s="88"/>
      <c r="E95" s="88">
        <f>E94/H90</f>
        <v>2.734530194471184E-09</v>
      </c>
    </row>
    <row r="97" spans="5:6" ht="13.5" customHeight="1">
      <c r="E97" s="89">
        <f>E89/H89</f>
        <v>1.0553132006302888</v>
      </c>
      <c r="F97" s="90"/>
    </row>
    <row r="98" spans="5:6" ht="13.5" customHeight="1">
      <c r="E98" s="91"/>
      <c r="F98" s="90"/>
    </row>
    <row r="99" ht="13.5" customHeight="1">
      <c r="F99" s="60"/>
    </row>
    <row r="101" spans="4:5" ht="13.5" customHeight="1">
      <c r="D101" s="2" t="s">
        <v>149</v>
      </c>
      <c r="E101" s="59">
        <v>21870718</v>
      </c>
    </row>
    <row r="102" ht="13.5" customHeight="1">
      <c r="E102" s="59">
        <f>23243417000/1000</f>
        <v>23243417</v>
      </c>
    </row>
    <row r="103" ht="13.5" customHeight="1">
      <c r="E103" s="60">
        <f>SUM(E101:E102)</f>
        <v>45114135</v>
      </c>
    </row>
    <row r="105" spans="4:5" ht="13.5" customHeight="1">
      <c r="D105" s="2" t="s">
        <v>150</v>
      </c>
      <c r="E105" s="59">
        <v>21175349</v>
      </c>
    </row>
    <row r="106" ht="13.5" customHeight="1">
      <c r="E106" s="59">
        <v>2553027</v>
      </c>
    </row>
    <row r="107" ht="13.5" customHeight="1">
      <c r="E107" s="60">
        <f>SUM(E105:E106)</f>
        <v>23728376</v>
      </c>
    </row>
  </sheetData>
  <sheetProtection/>
  <mergeCells count="4">
    <mergeCell ref="B7:B8"/>
    <mergeCell ref="C7:C8"/>
    <mergeCell ref="F7:F8"/>
    <mergeCell ref="I7:I8"/>
  </mergeCells>
  <printOptions/>
  <pageMargins left="1.1811023622047245" right="0.7874015748031497" top="0.3937007874015748" bottom="0.4330708661417323" header="0.5118110236220472" footer="0.1968503937007874"/>
  <pageSetup horizontalDpi="600" verticalDpi="600" orientation="portrait" pageOrder="overThenDown" paperSize="9" scale="89" r:id="rId3"/>
  <headerFooter alignWithMargins="0">
    <oddFooter>&amp;C-29-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2012-02-24T10:26:47Z</dcterms:created>
  <dcterms:modified xsi:type="dcterms:W3CDTF">2012-02-24T10:27:04Z</dcterms:modified>
  <cp:category/>
  <cp:version/>
  <cp:contentType/>
  <cp:contentStatus/>
</cp:coreProperties>
</file>