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610" windowHeight="6075" firstSheet="183" activeTab="205"/>
  </bookViews>
  <sheets>
    <sheet name="3カード" sheetId="1" r:id="rId1"/>
    <sheet name="1" sheetId="2" r:id="rId2"/>
    <sheet name="1 (2)" sheetId="3" r:id="rId3"/>
    <sheet name="2" sheetId="4" r:id="rId4"/>
    <sheet name="3" sheetId="5" r:id="rId5"/>
    <sheet name="4" sheetId="6" r:id="rId6"/>
    <sheet name="5" sheetId="7" r:id="rId7"/>
    <sheet name="5 (2)" sheetId="8" r:id="rId8"/>
    <sheet name="6" sheetId="9" r:id="rId9"/>
    <sheet name="7" sheetId="10" r:id="rId10"/>
    <sheet name="8" sheetId="11" r:id="rId11"/>
    <sheet name="8 (2)" sheetId="12" r:id="rId12"/>
    <sheet name="8 (3)" sheetId="13" r:id="rId13"/>
    <sheet name="8 (4)" sheetId="14" r:id="rId14"/>
    <sheet name="9" sheetId="15" r:id="rId15"/>
    <sheet name="9 (2)" sheetId="16" r:id="rId16"/>
    <sheet name="9 (3)" sheetId="17" r:id="rId17"/>
    <sheet name="10" sheetId="18" r:id="rId18"/>
    <sheet name="10 (2)" sheetId="19" r:id="rId19"/>
    <sheet name="11" sheetId="20" r:id="rId20"/>
    <sheet name="12" sheetId="21" r:id="rId21"/>
    <sheet name="13" sheetId="22" r:id="rId22"/>
    <sheet name="13 (2)" sheetId="23" r:id="rId23"/>
    <sheet name="14" sheetId="24" r:id="rId24"/>
    <sheet name="15" sheetId="25" r:id="rId25"/>
    <sheet name="16" sheetId="26" r:id="rId26"/>
    <sheet name="16 (2)" sheetId="27" r:id="rId27"/>
    <sheet name="17" sheetId="28" r:id="rId28"/>
    <sheet name="17 (2)" sheetId="29" r:id="rId29"/>
    <sheet name="18" sheetId="30" r:id="rId30"/>
    <sheet name="18 (2)" sheetId="31" r:id="rId31"/>
    <sheet name="19" sheetId="32" r:id="rId32"/>
    <sheet name="19 夜間" sheetId="33" r:id="rId33"/>
    <sheet name="20" sheetId="34" r:id="rId34"/>
    <sheet name="21" sheetId="35" r:id="rId35"/>
    <sheet name="22" sheetId="36" r:id="rId36"/>
    <sheet name="22 (2)" sheetId="37" r:id="rId37"/>
    <sheet name="22 (3)" sheetId="38" r:id="rId38"/>
    <sheet name="22 (4)" sheetId="39" r:id="rId39"/>
    <sheet name="24" sheetId="40" r:id="rId40"/>
    <sheet name="25" sheetId="41" r:id="rId41"/>
    <sheet name="25 (2)" sheetId="42" r:id="rId42"/>
    <sheet name="25 (3)" sheetId="43" r:id="rId43"/>
    <sheet name="25 (4)" sheetId="44" r:id="rId44"/>
    <sheet name="25 (5)" sheetId="45" r:id="rId45"/>
    <sheet name="25 (6)" sheetId="46" r:id="rId46"/>
    <sheet name="26" sheetId="47" r:id="rId47"/>
    <sheet name="27" sheetId="48" r:id="rId48"/>
    <sheet name="27 (2)" sheetId="49" r:id="rId49"/>
    <sheet name="28" sheetId="50" r:id="rId50"/>
    <sheet name="28 (2)" sheetId="51" r:id="rId51"/>
    <sheet name="28 (3)" sheetId="52" r:id="rId52"/>
    <sheet name="29" sheetId="53" r:id="rId53"/>
    <sheet name="30" sheetId="54" r:id="rId54"/>
    <sheet name="31" sheetId="55" r:id="rId55"/>
    <sheet name="32" sheetId="56" r:id="rId56"/>
    <sheet name="33" sheetId="57" r:id="rId57"/>
    <sheet name="34" sheetId="58" r:id="rId58"/>
    <sheet name="35" sheetId="59" r:id="rId59"/>
    <sheet name="35 (2)" sheetId="60" r:id="rId60"/>
    <sheet name="35 (3)" sheetId="61" r:id="rId61"/>
    <sheet name="35 (4)" sheetId="62" r:id="rId62"/>
    <sheet name="36" sheetId="63" r:id="rId63"/>
    <sheet name="38" sheetId="64" r:id="rId64"/>
    <sheet name="38 (2)" sheetId="65" r:id="rId65"/>
    <sheet name="39" sheetId="66" r:id="rId66"/>
    <sheet name="39 (2)" sheetId="67" r:id="rId67"/>
    <sheet name="39 (3)" sheetId="68" r:id="rId68"/>
    <sheet name="39 (4)" sheetId="69" r:id="rId69"/>
    <sheet name="39 (5)" sheetId="70" r:id="rId70"/>
    <sheet name="39 (6)" sheetId="71" r:id="rId71"/>
    <sheet name="40" sheetId="72" r:id="rId72"/>
    <sheet name="40 (2)" sheetId="73" r:id="rId73"/>
    <sheet name="41" sheetId="74" r:id="rId74"/>
    <sheet name="41 (2)" sheetId="75" r:id="rId75"/>
    <sheet name="41 (3)" sheetId="76" r:id="rId76"/>
    <sheet name="41 (4)" sheetId="77" r:id="rId77"/>
    <sheet name="41 (5)" sheetId="78" r:id="rId78"/>
    <sheet name="42" sheetId="79" r:id="rId79"/>
    <sheet name="42 (2)" sheetId="80" r:id="rId80"/>
    <sheet name="43" sheetId="81" r:id="rId81"/>
    <sheet name="43 (2)" sheetId="82" r:id="rId82"/>
    <sheet name="43 (3)" sheetId="83" r:id="rId83"/>
    <sheet name="43 (4)" sheetId="84" r:id="rId84"/>
    <sheet name="43 (5)" sheetId="85" r:id="rId85"/>
    <sheet name="43 (6)" sheetId="86" r:id="rId86"/>
    <sheet name="43 (7)" sheetId="87" r:id="rId87"/>
    <sheet name="44" sheetId="88" r:id="rId88"/>
    <sheet name="45" sheetId="89" r:id="rId89"/>
    <sheet name="45 (2)" sheetId="90" r:id="rId90"/>
    <sheet name="45 (3)" sheetId="91" r:id="rId91"/>
    <sheet name="45 (4)" sheetId="92" r:id="rId92"/>
    <sheet name="46" sheetId="93" r:id="rId93"/>
    <sheet name="46 (2)" sheetId="94" r:id="rId94"/>
    <sheet name="46 (3)" sheetId="95" r:id="rId95"/>
    <sheet name="46 (4)" sheetId="96" r:id="rId96"/>
    <sheet name="46 (5)" sheetId="97" r:id="rId97"/>
    <sheet name="46 (6)" sheetId="98" r:id="rId98"/>
    <sheet name="47" sheetId="99" r:id="rId99"/>
    <sheet name="47 (2)" sheetId="100" r:id="rId100"/>
    <sheet name="48" sheetId="101" r:id="rId101"/>
    <sheet name="48 (2)" sheetId="102" r:id="rId102"/>
    <sheet name="49" sheetId="103" r:id="rId103"/>
    <sheet name="49 (2)" sheetId="104" r:id="rId104"/>
    <sheet name="49 (3)" sheetId="105" r:id="rId105"/>
    <sheet name="49 (4)" sheetId="106" r:id="rId106"/>
    <sheet name="49 (5)" sheetId="107" r:id="rId107"/>
    <sheet name="49 (6)" sheetId="108" r:id="rId108"/>
    <sheet name="49 (7)" sheetId="109" r:id="rId109"/>
    <sheet name="49 (8)" sheetId="110" r:id="rId110"/>
    <sheet name="49 (9)" sheetId="111" r:id="rId111"/>
    <sheet name="50" sheetId="112" r:id="rId112"/>
    <sheet name="50 夜間" sheetId="113" r:id="rId113"/>
    <sheet name="50 夜間 (2)" sheetId="114" r:id="rId114"/>
    <sheet name="50 (2)" sheetId="115" r:id="rId115"/>
    <sheet name="50 (2) 夜間" sheetId="116" r:id="rId116"/>
    <sheet name="50 (2) 夜間 (2)" sheetId="117" r:id="rId117"/>
    <sheet name="50 (3)" sheetId="118" r:id="rId118"/>
    <sheet name="50 (3) 夜間" sheetId="119" r:id="rId119"/>
    <sheet name="50 (3) 夜間 (2)" sheetId="120" r:id="rId120"/>
    <sheet name="50 (4)" sheetId="121" r:id="rId121"/>
    <sheet name="50 (4) 夜間" sheetId="122" r:id="rId122"/>
    <sheet name="50 (4) 夜間 (2)" sheetId="123" r:id="rId123"/>
    <sheet name="50 (5)" sheetId="124" r:id="rId124"/>
    <sheet name="50 (6)" sheetId="125" r:id="rId125"/>
    <sheet name="50 (7)" sheetId="126" r:id="rId126"/>
    <sheet name="50 (8)" sheetId="127" r:id="rId127"/>
    <sheet name="50 (9)" sheetId="128" r:id="rId128"/>
    <sheet name="51" sheetId="129" r:id="rId129"/>
    <sheet name="51 (2)" sheetId="130" r:id="rId130"/>
    <sheet name="51 (3)" sheetId="131" r:id="rId131"/>
    <sheet name="51 (4)" sheetId="132" r:id="rId132"/>
    <sheet name="51 (5)" sheetId="133" r:id="rId133"/>
    <sheet name="51 (6)" sheetId="134" r:id="rId134"/>
    <sheet name="52" sheetId="135" r:id="rId135"/>
    <sheet name="52 夜間" sheetId="136" r:id="rId136"/>
    <sheet name="53" sheetId="137" r:id="rId137"/>
    <sheet name="54" sheetId="138" r:id="rId138"/>
    <sheet name="54 (2)" sheetId="139" r:id="rId139"/>
    <sheet name="55" sheetId="140" r:id="rId140"/>
    <sheet name="55 夜間" sheetId="141" r:id="rId141"/>
    <sheet name="56" sheetId="142" r:id="rId142"/>
    <sheet name="56 (2)" sheetId="143" r:id="rId143"/>
    <sheet name="57" sheetId="144" r:id="rId144"/>
    <sheet name="58" sheetId="145" r:id="rId145"/>
    <sheet name="58 (2)" sheetId="146" r:id="rId146"/>
    <sheet name="58 (3)" sheetId="147" r:id="rId147"/>
    <sheet name="59" sheetId="148" r:id="rId148"/>
    <sheet name="60" sheetId="149" r:id="rId149"/>
    <sheet name="60 (2)" sheetId="150" r:id="rId150"/>
    <sheet name="60 (3)" sheetId="151" r:id="rId151"/>
    <sheet name="60 (4)" sheetId="152" r:id="rId152"/>
    <sheet name="61" sheetId="153" r:id="rId153"/>
    <sheet name="61 (2)" sheetId="154" r:id="rId154"/>
    <sheet name="61 (3)" sheetId="155" r:id="rId155"/>
    <sheet name="62" sheetId="156" r:id="rId156"/>
    <sheet name="62 (2)" sheetId="157" r:id="rId157"/>
    <sheet name="63" sheetId="158" r:id="rId158"/>
    <sheet name="63 (2)" sheetId="159" r:id="rId159"/>
    <sheet name="64" sheetId="160" r:id="rId160"/>
    <sheet name="64 (2)" sheetId="161" r:id="rId161"/>
    <sheet name="64 (3)" sheetId="162" r:id="rId162"/>
    <sheet name="64 (4)" sheetId="163" r:id="rId163"/>
    <sheet name="65" sheetId="164" r:id="rId164"/>
    <sheet name="66" sheetId="165" r:id="rId165"/>
    <sheet name="67" sheetId="166" r:id="rId166"/>
    <sheet name="68" sheetId="167" r:id="rId167"/>
    <sheet name="68 (2)" sheetId="168" r:id="rId168"/>
    <sheet name="68 (3)" sheetId="169" r:id="rId169"/>
    <sheet name="68 (4)" sheetId="170" r:id="rId170"/>
    <sheet name="69" sheetId="171" r:id="rId171"/>
    <sheet name="69 (2)" sheetId="172" r:id="rId172"/>
    <sheet name="69 (3)" sheetId="173" r:id="rId173"/>
    <sheet name="69 (4)" sheetId="174" r:id="rId174"/>
    <sheet name="69 (5)" sheetId="175" r:id="rId175"/>
    <sheet name="70" sheetId="176" r:id="rId176"/>
    <sheet name="70 (2)" sheetId="177" r:id="rId177"/>
    <sheet name="71" sheetId="178" r:id="rId178"/>
    <sheet name="71 (2)" sheetId="179" r:id="rId179"/>
    <sheet name="71 (3)" sheetId="180" r:id="rId180"/>
    <sheet name="72" sheetId="181" r:id="rId181"/>
    <sheet name="72 (2)" sheetId="182" r:id="rId182"/>
    <sheet name="73" sheetId="183" r:id="rId183"/>
    <sheet name="73 夜間" sheetId="184" r:id="rId184"/>
    <sheet name="73 (2)" sheetId="185" r:id="rId185"/>
    <sheet name="73 (3)" sheetId="186" r:id="rId186"/>
    <sheet name="73 (3) 夜間" sheetId="187" r:id="rId187"/>
    <sheet name="73 (4)" sheetId="188" r:id="rId188"/>
    <sheet name="73 (4) 夜間" sheetId="189" r:id="rId189"/>
    <sheet name="73 (5)" sheetId="190" r:id="rId190"/>
    <sheet name="73 (6)" sheetId="191" r:id="rId191"/>
    <sheet name="74" sheetId="192" r:id="rId192"/>
    <sheet name="74 (2)" sheetId="193" r:id="rId193"/>
    <sheet name="74 (3)" sheetId="194" r:id="rId194"/>
    <sheet name="75" sheetId="195" r:id="rId195"/>
    <sheet name="75 (2)" sheetId="196" r:id="rId196"/>
    <sheet name="75 (3)" sheetId="197" r:id="rId197"/>
    <sheet name="76" sheetId="198" r:id="rId198"/>
    <sheet name="77" sheetId="199" r:id="rId199"/>
    <sheet name="78" sheetId="200" r:id="rId200"/>
    <sheet name="79" sheetId="201" r:id="rId201"/>
    <sheet name="79 (2)" sheetId="202" r:id="rId202"/>
    <sheet name="80" sheetId="203" r:id="rId203"/>
    <sheet name="81" sheetId="204" r:id="rId204"/>
    <sheet name="81 (2)" sheetId="205" r:id="rId205"/>
    <sheet name="集計" sheetId="206" r:id="rId206"/>
  </sheets>
  <externalReferences>
    <externalReference r:id="rId209"/>
  </externalReferences>
  <definedNames>
    <definedName name="_xlnm.Print_Titles" localSheetId="205">'集計'!$1:$2</definedName>
  </definedNames>
  <calcPr fullCalcOnLoad="1"/>
</workbook>
</file>

<file path=xl/sharedStrings.xml><?xml version="1.0" encoding="utf-8"?>
<sst xmlns="http://schemas.openxmlformats.org/spreadsheetml/2006/main" count="5887" uniqueCount="141">
  <si>
    <t>大学名</t>
  </si>
  <si>
    <t>担当者　職・氏名</t>
  </si>
  <si>
    <t>電話番号</t>
  </si>
  <si>
    <t>学校基本調査　学部学生内訳票の提出をもって代えられます</t>
  </si>
  <si>
    <t>計</t>
  </si>
  <si>
    <t>男</t>
  </si>
  <si>
    <t>男</t>
  </si>
  <si>
    <t>女</t>
  </si>
  <si>
    <t>3カード</t>
  </si>
  <si>
    <t>平成18年度入学者</t>
  </si>
  <si>
    <t>平成17年度入学者</t>
  </si>
  <si>
    <t>平成16年度入学者</t>
  </si>
  <si>
    <t>平成15年度入学者</t>
  </si>
  <si>
    <r>
      <t xml:space="preserve">7　学科別学生数のうち
最低在学年限超過
学生数
</t>
    </r>
    <r>
      <rPr>
        <sz val="8"/>
        <rFont val="ＭＳ Ｐゴシック"/>
        <family val="3"/>
      </rPr>
      <t>（編入学者は除く）</t>
    </r>
  </si>
  <si>
    <t>平成19年度入学者</t>
  </si>
  <si>
    <t>平成14年度以前入学者</t>
  </si>
  <si>
    <t>1 (2)</t>
  </si>
  <si>
    <t>5 (2)</t>
  </si>
  <si>
    <t>8 (2)</t>
  </si>
  <si>
    <t>8 (3)</t>
  </si>
  <si>
    <t>8 (4)</t>
  </si>
  <si>
    <t>9 (2)</t>
  </si>
  <si>
    <t>9 (3)</t>
  </si>
  <si>
    <t>10 (2)</t>
  </si>
  <si>
    <t>13 (2)</t>
  </si>
  <si>
    <t>16 (2)</t>
  </si>
  <si>
    <t>17 (2)</t>
  </si>
  <si>
    <t>18 (2)</t>
  </si>
  <si>
    <t>22 (2)</t>
  </si>
  <si>
    <t>22 (3)</t>
  </si>
  <si>
    <t>22 (4)</t>
  </si>
  <si>
    <t>25 (2)</t>
  </si>
  <si>
    <t>25 (3)</t>
  </si>
  <si>
    <t>25 (4)</t>
  </si>
  <si>
    <t>25 (5)</t>
  </si>
  <si>
    <t>25 (6)</t>
  </si>
  <si>
    <t>27 (2)</t>
  </si>
  <si>
    <t>28 (2)</t>
  </si>
  <si>
    <t>28 (3)</t>
  </si>
  <si>
    <t>35 (2)</t>
  </si>
  <si>
    <t>35 (3)</t>
  </si>
  <si>
    <t>35 (4)</t>
  </si>
  <si>
    <t>38 (2)</t>
  </si>
  <si>
    <t>39 (2)</t>
  </si>
  <si>
    <t>39 (3)</t>
  </si>
  <si>
    <t>39 (4)</t>
  </si>
  <si>
    <t>39 (5)</t>
  </si>
  <si>
    <t>39 (6)</t>
  </si>
  <si>
    <t>40 (2)</t>
  </si>
  <si>
    <t>41 (2)</t>
  </si>
  <si>
    <t>41 (3)</t>
  </si>
  <si>
    <t>41 (4)</t>
  </si>
  <si>
    <t>41 (5)</t>
  </si>
  <si>
    <t>42 (2)</t>
  </si>
  <si>
    <t>43 (2)</t>
  </si>
  <si>
    <t>43 (3)</t>
  </si>
  <si>
    <t>43 (4)</t>
  </si>
  <si>
    <t>43 (5)</t>
  </si>
  <si>
    <t>43 (6)</t>
  </si>
  <si>
    <t>43 (7)</t>
  </si>
  <si>
    <t>45 (2)</t>
  </si>
  <si>
    <t>45 (3)</t>
  </si>
  <si>
    <t>45 (4)</t>
  </si>
  <si>
    <t>46 (2)</t>
  </si>
  <si>
    <t>46 (3)</t>
  </si>
  <si>
    <t>46 (4)</t>
  </si>
  <si>
    <t>46 (5)</t>
  </si>
  <si>
    <t>46 (6)</t>
  </si>
  <si>
    <t>47 (2)</t>
  </si>
  <si>
    <t>48 (2)</t>
  </si>
  <si>
    <t>49 (2)</t>
  </si>
  <si>
    <t>49 (3)</t>
  </si>
  <si>
    <t>49 (4)</t>
  </si>
  <si>
    <t>49 (5)</t>
  </si>
  <si>
    <t>49 (6)</t>
  </si>
  <si>
    <t>49 (7)</t>
  </si>
  <si>
    <t>49 (8)</t>
  </si>
  <si>
    <t>49 (9)</t>
  </si>
  <si>
    <t>50 (2)</t>
  </si>
  <si>
    <t>50 (3)</t>
  </si>
  <si>
    <t>50 (4)</t>
  </si>
  <si>
    <t>50 (5)</t>
  </si>
  <si>
    <t>50 (6)</t>
  </si>
  <si>
    <t>50 (7)</t>
  </si>
  <si>
    <t>50 (8)</t>
  </si>
  <si>
    <t>50 (9)</t>
  </si>
  <si>
    <t>51 (2)</t>
  </si>
  <si>
    <t>51 (3)</t>
  </si>
  <si>
    <t>51 (4)</t>
  </si>
  <si>
    <t>51 (5)</t>
  </si>
  <si>
    <t>51 (6)</t>
  </si>
  <si>
    <t>54 (2)</t>
  </si>
  <si>
    <t>56 (2)</t>
  </si>
  <si>
    <t>58 (2)</t>
  </si>
  <si>
    <t>58 (3)</t>
  </si>
  <si>
    <t>60 (2)</t>
  </si>
  <si>
    <t>60 (3)</t>
  </si>
  <si>
    <t>60 (4)</t>
  </si>
  <si>
    <t>61 (2)</t>
  </si>
  <si>
    <t>61 (3)</t>
  </si>
  <si>
    <t>62 (2)</t>
  </si>
  <si>
    <t>63 (2)</t>
  </si>
  <si>
    <t>64 (2)</t>
  </si>
  <si>
    <t>64 (3)</t>
  </si>
  <si>
    <t>64 (4)</t>
  </si>
  <si>
    <t>68 (2)</t>
  </si>
  <si>
    <t>68 (3)</t>
  </si>
  <si>
    <t>68 (4)</t>
  </si>
  <si>
    <t>69 (2)</t>
  </si>
  <si>
    <t>69 (3)</t>
  </si>
  <si>
    <t>69 (4)</t>
  </si>
  <si>
    <t>69 (5)</t>
  </si>
  <si>
    <t>70 (2)</t>
  </si>
  <si>
    <t>71 (2)</t>
  </si>
  <si>
    <t>71 (3)</t>
  </si>
  <si>
    <t>72 (2)</t>
  </si>
  <si>
    <t>73 (2)</t>
  </si>
  <si>
    <t>73 (3)</t>
  </si>
  <si>
    <t>73 (4)</t>
  </si>
  <si>
    <t>73 (5)</t>
  </si>
  <si>
    <t>73 (6)</t>
  </si>
  <si>
    <t>74 (2)</t>
  </si>
  <si>
    <t>74 (3)</t>
  </si>
  <si>
    <t>75 (2)</t>
  </si>
  <si>
    <t>75 (3)</t>
  </si>
  <si>
    <t>79 (2)</t>
  </si>
  <si>
    <t>81 (2)</t>
  </si>
  <si>
    <t>19 夜間</t>
  </si>
  <si>
    <t>50 夜間</t>
  </si>
  <si>
    <t>50 夜間 (2)</t>
  </si>
  <si>
    <t>50 (2) 夜間</t>
  </si>
  <si>
    <t>50 (2) 夜間 (2)</t>
  </si>
  <si>
    <t>50 (3) 夜間</t>
  </si>
  <si>
    <t>50 (3) 夜間 (2)</t>
  </si>
  <si>
    <t>50 (4) 夜間 (2)</t>
  </si>
  <si>
    <t>52 夜間</t>
  </si>
  <si>
    <t>55 夜間</t>
  </si>
  <si>
    <t>73 夜間</t>
  </si>
  <si>
    <t>73 (3) 夜間</t>
  </si>
  <si>
    <t>73 (4) 夜間</t>
  </si>
  <si>
    <t>50 (4) 夜間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</si>
</sst>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39" fillId="34" borderId="0" xfId="0" applyFont="1" applyFill="1" applyAlignment="1">
      <alignment horizontal="right" vertical="center"/>
    </xf>
    <xf numFmtId="0" fontId="0" fillId="0" borderId="15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33" borderId="24" xfId="0" applyFill="1" applyBorder="1" applyAlignment="1" applyProtection="1">
      <alignment vertical="center"/>
      <protection/>
    </xf>
    <xf numFmtId="0" fontId="0" fillId="33" borderId="25" xfId="0" applyFill="1" applyBorder="1" applyAlignment="1" applyProtection="1">
      <alignment vertical="center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30" xfId="0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 shrinkToFit="1"/>
      <protection/>
    </xf>
    <xf numFmtId="0" fontId="0" fillId="33" borderId="24" xfId="0" applyFill="1" applyBorder="1" applyAlignment="1" applyProtection="1">
      <alignment vertical="center" shrinkToFit="1"/>
      <protection/>
    </xf>
    <xf numFmtId="0" fontId="0" fillId="33" borderId="25" xfId="0" applyFill="1" applyBorder="1" applyAlignment="1" applyProtection="1">
      <alignment vertical="center" shrinkToFit="1"/>
      <protection/>
    </xf>
    <xf numFmtId="0" fontId="0" fillId="0" borderId="35" xfId="0" applyBorder="1" applyAlignment="1">
      <alignment vertical="center"/>
    </xf>
    <xf numFmtId="0" fontId="0" fillId="0" borderId="36" xfId="0" applyBorder="1" applyAlignment="1" applyProtection="1">
      <alignment horizontal="center" vertical="center" shrinkToFit="1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39" fillId="34" borderId="45" xfId="0" applyFont="1" applyFill="1" applyBorder="1" applyAlignment="1">
      <alignment horizontal="right" vertical="center"/>
    </xf>
    <xf numFmtId="0" fontId="39" fillId="34" borderId="46" xfId="0" applyFont="1" applyFill="1" applyBorder="1" applyAlignment="1">
      <alignment horizontal="right" vertical="center"/>
    </xf>
    <xf numFmtId="0" fontId="39" fillId="34" borderId="47" xfId="0" applyFont="1" applyFill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54" xfId="0" applyBorder="1" applyAlignment="1" applyProtection="1">
      <alignment horizontal="center" vertical="center" shrinkToFit="1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48" xfId="0" applyBorder="1" applyAlignment="1" applyProtection="1">
      <alignment horizontal="center" vertical="center" shrinkToFit="1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 shrinkToFit="1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36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48" xfId="0" applyBorder="1" applyAlignment="1" applyProtection="1">
      <alignment horizontal="center" vertical="center"/>
      <protection/>
    </xf>
    <xf numFmtId="0" fontId="39" fillId="34" borderId="61" xfId="0" applyFont="1" applyFill="1" applyBorder="1" applyAlignment="1">
      <alignment horizontal="right" vertical="center"/>
    </xf>
    <xf numFmtId="0" fontId="0" fillId="0" borderId="62" xfId="0" applyBorder="1" applyAlignment="1">
      <alignment vertical="center" shrinkToFit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39" fillId="34" borderId="47" xfId="0" applyFont="1" applyFill="1" applyBorder="1" applyAlignment="1">
      <alignment horizontal="right" vertical="center" shrinkToFit="1"/>
    </xf>
    <xf numFmtId="0" fontId="39" fillId="34" borderId="67" xfId="0" applyFont="1" applyFill="1" applyBorder="1" applyAlignment="1">
      <alignment horizontal="right" vertical="center"/>
    </xf>
    <xf numFmtId="0" fontId="0" fillId="0" borderId="68" xfId="0" applyBorder="1" applyAlignment="1">
      <alignment vertical="center" shrinkToFit="1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39" fillId="34" borderId="17" xfId="0" applyFont="1" applyFill="1" applyBorder="1" applyAlignment="1">
      <alignment horizontal="right" vertical="center"/>
    </xf>
    <xf numFmtId="0" fontId="0" fillId="0" borderId="74" xfId="0" applyBorder="1" applyAlignment="1">
      <alignment vertical="center" shrinkToFit="1"/>
    </xf>
    <xf numFmtId="0" fontId="0" fillId="0" borderId="7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7" xfId="0" applyBorder="1" applyAlignment="1">
      <alignment vertical="center"/>
    </xf>
    <xf numFmtId="0" fontId="39" fillId="34" borderId="78" xfId="0" applyFont="1" applyFill="1" applyBorder="1" applyAlignment="1">
      <alignment horizontal="right" vertical="center"/>
    </xf>
    <xf numFmtId="0" fontId="0" fillId="0" borderId="79" xfId="0" applyBorder="1" applyAlignment="1">
      <alignment vertical="center" shrinkToFit="1"/>
    </xf>
    <xf numFmtId="0" fontId="0" fillId="0" borderId="58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styles" Target="styles.xml" /><Relationship Id="rId208" Type="http://schemas.openxmlformats.org/officeDocument/2006/relationships/sharedStrings" Target="sharedStrings.xml" /><Relationship Id="rId209" Type="http://schemas.openxmlformats.org/officeDocument/2006/relationships/externalLink" Target="externalLinks/externalLink1.xml" /><Relationship Id="rId2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96;&#24335;&#31532;8&#21495;&#12304;D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カード"/>
      <sheetName val="1"/>
      <sheetName val="1 (2)"/>
      <sheetName val="2"/>
      <sheetName val="3"/>
      <sheetName val="4"/>
      <sheetName val="5"/>
      <sheetName val="5 (2)"/>
      <sheetName val="6"/>
      <sheetName val="7"/>
      <sheetName val="8"/>
      <sheetName val="8 (2)"/>
      <sheetName val="8 (3)"/>
      <sheetName val="8 (4)"/>
      <sheetName val="9"/>
      <sheetName val="9 (2)"/>
      <sheetName val="9 (3)"/>
      <sheetName val="10"/>
      <sheetName val="10 (2)"/>
      <sheetName val="11"/>
      <sheetName val="12"/>
      <sheetName val="13"/>
      <sheetName val="13 (2)"/>
      <sheetName val="14"/>
      <sheetName val="15"/>
      <sheetName val="16"/>
      <sheetName val="16 (2)"/>
      <sheetName val="17"/>
      <sheetName val="17 (2)"/>
      <sheetName val="18"/>
      <sheetName val="18 (2)"/>
      <sheetName val="19"/>
      <sheetName val="19 夜間"/>
      <sheetName val="20"/>
      <sheetName val="21"/>
      <sheetName val="22"/>
      <sheetName val="22 (2)"/>
      <sheetName val="22 (3)"/>
      <sheetName val="22 (4)"/>
      <sheetName val="24"/>
      <sheetName val="25"/>
      <sheetName val="25 (2)"/>
      <sheetName val="25 (3)"/>
      <sheetName val="25 (4)"/>
      <sheetName val="25 (5)"/>
      <sheetName val="25 (6)"/>
      <sheetName val="26"/>
      <sheetName val="27"/>
      <sheetName val="27 (2)"/>
      <sheetName val="28"/>
      <sheetName val="28 (2)"/>
      <sheetName val="28 (3)"/>
      <sheetName val="29"/>
      <sheetName val="30"/>
      <sheetName val="31"/>
      <sheetName val="32"/>
      <sheetName val="33"/>
      <sheetName val="34"/>
      <sheetName val="35"/>
      <sheetName val="35 (2)"/>
      <sheetName val="35 (3)"/>
      <sheetName val="35 (4)"/>
      <sheetName val="36"/>
      <sheetName val="38"/>
      <sheetName val="38 (2)"/>
      <sheetName val="39"/>
      <sheetName val="39 (2)"/>
      <sheetName val="39 (3)"/>
      <sheetName val="39 (4)"/>
      <sheetName val="39 (5)"/>
      <sheetName val="39 (6)"/>
      <sheetName val="40"/>
      <sheetName val="40 (2)"/>
      <sheetName val="41"/>
      <sheetName val="41 (2)"/>
      <sheetName val="41 (3)"/>
      <sheetName val="41 (4)"/>
      <sheetName val="41 (5)"/>
      <sheetName val="42"/>
      <sheetName val="42 (2)"/>
      <sheetName val="43"/>
      <sheetName val="43 (2)"/>
      <sheetName val="43 (3)"/>
      <sheetName val="43 (4)"/>
      <sheetName val="43 (5)"/>
      <sheetName val="43 (6)"/>
      <sheetName val="43 (7)"/>
      <sheetName val="44"/>
      <sheetName val="45"/>
      <sheetName val="45 (2)"/>
      <sheetName val="45 (3)"/>
      <sheetName val="45 (4)"/>
      <sheetName val="46"/>
      <sheetName val="46 (2)"/>
      <sheetName val="46 (3)"/>
      <sheetName val="46 (4)"/>
      <sheetName val="46 (5)"/>
      <sheetName val="46 (6)"/>
      <sheetName val="47"/>
      <sheetName val="47 (2)"/>
      <sheetName val="48"/>
      <sheetName val="48 (2)"/>
      <sheetName val="49"/>
      <sheetName val="49 (2)"/>
      <sheetName val="49 (3)"/>
      <sheetName val="49 (4)"/>
      <sheetName val="49 (5)"/>
      <sheetName val="49 (6)"/>
      <sheetName val="49 (7)"/>
      <sheetName val="49 (8)"/>
      <sheetName val="49 (9)"/>
      <sheetName val="50"/>
      <sheetName val="50 夜間"/>
      <sheetName val="50 夜間 (2)"/>
      <sheetName val="50 (2)"/>
      <sheetName val="50 (2) 夜間"/>
      <sheetName val="50 (2) 夜間 (2)"/>
      <sheetName val="50 (3)"/>
      <sheetName val="50 (3) 夜間"/>
      <sheetName val="50 (3) 夜間 (2)"/>
      <sheetName val="50 (4)"/>
      <sheetName val="50 (4) 夜間"/>
      <sheetName val="50 (4) 夜間 (2)"/>
      <sheetName val="50 (5)"/>
      <sheetName val="50 (6)"/>
      <sheetName val="50 (7)"/>
      <sheetName val="50 (8)"/>
      <sheetName val="50 (9)"/>
      <sheetName val="51"/>
      <sheetName val="51 (2)"/>
      <sheetName val="51 (3)"/>
      <sheetName val="51 (4)"/>
      <sheetName val="51 (5)"/>
      <sheetName val="51 (6)"/>
      <sheetName val="52"/>
      <sheetName val="52 夜間"/>
      <sheetName val="53"/>
      <sheetName val="54"/>
      <sheetName val="54 (2)"/>
      <sheetName val="55"/>
      <sheetName val="55 夜間"/>
      <sheetName val="56"/>
      <sheetName val="56 (2)"/>
      <sheetName val="57"/>
      <sheetName val="58"/>
      <sheetName val="58 (2)"/>
      <sheetName val="58 (3)"/>
      <sheetName val="59"/>
      <sheetName val="60"/>
      <sheetName val="60 (2)"/>
      <sheetName val="60 (3)"/>
      <sheetName val="60 (4)"/>
      <sheetName val="61"/>
      <sheetName val="61 (2)"/>
      <sheetName val="61 (3)"/>
      <sheetName val="62"/>
      <sheetName val="62 (2)"/>
      <sheetName val="63"/>
      <sheetName val="63 (2)"/>
      <sheetName val="64"/>
      <sheetName val="64 (2)"/>
      <sheetName val="64 (3)"/>
      <sheetName val="64 (4)"/>
      <sheetName val="65"/>
      <sheetName val="66"/>
      <sheetName val="67"/>
      <sheetName val="68"/>
      <sheetName val="68 (2)"/>
      <sheetName val="68 (3)"/>
      <sheetName val="68 (4)"/>
      <sheetName val="69"/>
      <sheetName val="69 (2)"/>
      <sheetName val="69 (3)"/>
      <sheetName val="69 (4)"/>
      <sheetName val="69 (5)"/>
      <sheetName val="70"/>
      <sheetName val="70 (2)"/>
      <sheetName val="71"/>
      <sheetName val="71 (2)"/>
      <sheetName val="71 (3)"/>
      <sheetName val="72"/>
      <sheetName val="72 (2)"/>
      <sheetName val="73"/>
      <sheetName val="73 夜間"/>
      <sheetName val="73 (2)"/>
      <sheetName val="73 (3)"/>
      <sheetName val="73 (3) 夜間"/>
      <sheetName val="73 (4)"/>
      <sheetName val="73 (4) 夜間"/>
      <sheetName val="73 (5)"/>
      <sheetName val="73 (6)"/>
      <sheetName val="74"/>
      <sheetName val="74 (2)"/>
      <sheetName val="74 (3)"/>
      <sheetName val="75"/>
      <sheetName val="75 (2)"/>
      <sheetName val="75 (3)"/>
      <sheetName val="76"/>
      <sheetName val="77"/>
      <sheetName val="78"/>
      <sheetName val="79"/>
      <sheetName val="79 (2)"/>
      <sheetName val="80"/>
      <sheetName val="81"/>
      <sheetName val="81 (2)"/>
    </sheetNames>
    <sheetDataSet>
      <sheetData sheetId="1">
        <row r="2">
          <cell r="C2" t="str">
            <v>札幌医科大学_医学部（群）（専門課程）</v>
          </cell>
        </row>
      </sheetData>
      <sheetData sheetId="2">
        <row r="2">
          <cell r="C2" t="str">
            <v>札幌医科大学_保健医療学部</v>
          </cell>
        </row>
      </sheetData>
      <sheetData sheetId="3">
        <row r="2">
          <cell r="C2" t="str">
            <v>釧路公立大学_経済学部</v>
          </cell>
        </row>
      </sheetData>
      <sheetData sheetId="4">
        <row r="2">
          <cell r="C2" t="str">
            <v>公立はこだて未来大学_システム情報（科）学部</v>
          </cell>
        </row>
      </sheetData>
      <sheetData sheetId="5">
        <row r="2">
          <cell r="C2" t="str">
            <v>名寄市立大学_保健福祉学部</v>
          </cell>
        </row>
      </sheetData>
      <sheetData sheetId="6">
        <row r="2">
          <cell r="C2" t="str">
            <v>札幌市立大学_デザイン学部</v>
          </cell>
        </row>
      </sheetData>
      <sheetData sheetId="7">
        <row r="2">
          <cell r="C2" t="str">
            <v>札幌市立大学_看護学部</v>
          </cell>
        </row>
      </sheetData>
      <sheetData sheetId="8">
        <row r="2">
          <cell r="C2" t="str">
            <v>青森県立保健大学_健康科学部</v>
          </cell>
        </row>
      </sheetData>
      <sheetData sheetId="9">
        <row r="2">
          <cell r="C2" t="str">
            <v>青森公立大学_経営経済学部</v>
          </cell>
        </row>
      </sheetData>
      <sheetData sheetId="10">
        <row r="2">
          <cell r="C2" t="str">
            <v>岩手県立大学_看護学部</v>
          </cell>
        </row>
      </sheetData>
      <sheetData sheetId="11">
        <row r="2">
          <cell r="C2" t="str">
            <v>岩手県立大学_社会福祉学部</v>
          </cell>
        </row>
      </sheetData>
      <sheetData sheetId="12">
        <row r="2">
          <cell r="C2" t="str">
            <v>岩手県立大学_ソフトウェア情報学部</v>
          </cell>
        </row>
      </sheetData>
      <sheetData sheetId="13">
        <row r="2">
          <cell r="C2" t="str">
            <v>岩手県立大学_総合政策学部</v>
          </cell>
        </row>
      </sheetData>
      <sheetData sheetId="14">
        <row r="2">
          <cell r="C2" t="str">
            <v>宮城大学_看護学部</v>
          </cell>
        </row>
      </sheetData>
      <sheetData sheetId="15">
        <row r="2">
          <cell r="C2" t="str">
            <v>宮城大学_事業構想学部</v>
          </cell>
        </row>
      </sheetData>
      <sheetData sheetId="16">
        <row r="2">
          <cell r="C2" t="str">
            <v>宮城大学_食産業学部</v>
          </cell>
        </row>
      </sheetData>
      <sheetData sheetId="17">
        <row r="2">
          <cell r="C2" t="str">
            <v>秋田県立大学_システム科学技術学部</v>
          </cell>
        </row>
      </sheetData>
      <sheetData sheetId="18">
        <row r="2">
          <cell r="C2" t="str">
            <v>秋田県立大学_生物資源科学部</v>
          </cell>
        </row>
      </sheetData>
      <sheetData sheetId="19">
        <row r="2">
          <cell r="C2" t="str">
            <v>国際教養大学_国際教養学部</v>
          </cell>
        </row>
      </sheetData>
      <sheetData sheetId="20">
        <row r="2">
          <cell r="C2" t="str">
            <v>山形県立保健医療大学_保健医療学部</v>
          </cell>
        </row>
      </sheetData>
      <sheetData sheetId="21">
        <row r="2">
          <cell r="C2" t="str">
            <v>福島県立医科大学_医学部（修業年限6年）</v>
          </cell>
        </row>
      </sheetData>
      <sheetData sheetId="22">
        <row r="2">
          <cell r="C2" t="str">
            <v>福島県立医科大学_看護学部</v>
          </cell>
        </row>
      </sheetData>
      <sheetData sheetId="23">
        <row r="2">
          <cell r="C2" t="str">
            <v>会津大学_コンピュータ理工学部</v>
          </cell>
        </row>
      </sheetData>
      <sheetData sheetId="24">
        <row r="2">
          <cell r="C2" t="str">
            <v>茨城県立医療大学_保健医療学部</v>
          </cell>
        </row>
      </sheetData>
      <sheetData sheetId="25">
        <row r="2">
          <cell r="C2" t="str">
            <v>群馬県立女子大学_文学部</v>
          </cell>
        </row>
      </sheetData>
      <sheetData sheetId="26">
        <row r="2">
          <cell r="C2" t="str">
            <v>群馬県立女子大学_国際コミュニケーション学部</v>
          </cell>
        </row>
      </sheetData>
      <sheetData sheetId="27">
        <row r="2">
          <cell r="C2" t="str">
            <v>群馬県立県民健康科学大学_看護学部</v>
          </cell>
        </row>
      </sheetData>
      <sheetData sheetId="28">
        <row r="2">
          <cell r="C2" t="str">
            <v>群馬県立県民健康科学大学_診療放射線学部</v>
          </cell>
        </row>
      </sheetData>
      <sheetData sheetId="29">
        <row r="2">
          <cell r="C2" t="str">
            <v>高崎経済大学_経済学部</v>
          </cell>
        </row>
      </sheetData>
      <sheetData sheetId="30">
        <row r="2">
          <cell r="C2" t="str">
            <v>高崎経済大学_地域政策学部</v>
          </cell>
        </row>
      </sheetData>
      <sheetData sheetId="31">
        <row r="2">
          <cell r="C2" t="str">
            <v>前橋工科大学_工学部</v>
          </cell>
        </row>
      </sheetData>
      <sheetData sheetId="32">
        <row r="2">
          <cell r="C2" t="str">
            <v>前橋工科大学_工学部_夜間</v>
          </cell>
        </row>
      </sheetData>
      <sheetData sheetId="33">
        <row r="2">
          <cell r="C2" t="str">
            <v>埼玉県立大学_保健医療福祉学部</v>
          </cell>
        </row>
      </sheetData>
      <sheetData sheetId="34">
        <row r="2">
          <cell r="C2" t="str">
            <v>千葉県立保健医療大学_健康科学部</v>
          </cell>
        </row>
      </sheetData>
      <sheetData sheetId="35">
        <row r="2">
          <cell r="C2" t="str">
            <v>首都大学東京_都市教養学部</v>
          </cell>
        </row>
      </sheetData>
      <sheetData sheetId="36">
        <row r="2">
          <cell r="C2" t="str">
            <v>首都大学東京_都市環境学部</v>
          </cell>
        </row>
      </sheetData>
      <sheetData sheetId="37">
        <row r="2">
          <cell r="C2" t="str">
            <v>首都大学東京_システムデザイン学部</v>
          </cell>
        </row>
      </sheetData>
      <sheetData sheetId="38">
        <row r="2">
          <cell r="C2" t="str">
            <v>首都大学東京_健康福祉学部</v>
          </cell>
        </row>
      </sheetData>
      <sheetData sheetId="39">
        <row r="2">
          <cell r="C2" t="str">
            <v>神奈川県立保健福祉大学_保健福祉学部</v>
          </cell>
        </row>
      </sheetData>
      <sheetData sheetId="40">
        <row r="2">
          <cell r="C2" t="str">
            <v>横浜市立大学_国際総合科学部</v>
          </cell>
        </row>
      </sheetData>
      <sheetData sheetId="41">
        <row r="2">
          <cell r="C2" t="str">
            <v>横浜市立大学_医学部(修業年限6年)</v>
          </cell>
        </row>
      </sheetData>
      <sheetData sheetId="42">
        <row r="2">
          <cell r="C2" t="str">
            <v>横浜市立大学_医学部(修業年限4年)</v>
          </cell>
        </row>
      </sheetData>
      <sheetData sheetId="43">
        <row r="2">
          <cell r="C2" t="str">
            <v>横浜市立大学_国際文化学部</v>
          </cell>
        </row>
      </sheetData>
      <sheetData sheetId="44">
        <row r="2">
          <cell r="C2" t="str">
            <v>横浜市立大学_商学部</v>
          </cell>
        </row>
      </sheetData>
      <sheetData sheetId="45">
        <row r="2">
          <cell r="C2" t="str">
            <v>横浜市立大学_理学部</v>
          </cell>
        </row>
      </sheetData>
      <sheetData sheetId="46">
        <row r="2">
          <cell r="C2" t="str">
            <v>新潟県立看護大学_看護学部</v>
          </cell>
        </row>
      </sheetData>
      <sheetData sheetId="47">
        <row r="2">
          <cell r="C2" t="str">
            <v>新潟県立大学_国際地域学部</v>
          </cell>
        </row>
      </sheetData>
      <sheetData sheetId="48">
        <row r="2">
          <cell r="C2" t="str">
            <v>新潟県立大学_人間生活学部</v>
          </cell>
        </row>
      </sheetData>
      <sheetData sheetId="49">
        <row r="2">
          <cell r="C2" t="str">
            <v>山梨県立大学_国際政策学部</v>
          </cell>
        </row>
      </sheetData>
      <sheetData sheetId="50">
        <row r="2">
          <cell r="C2" t="str">
            <v>山梨県立大学_人間福祉学部</v>
          </cell>
        </row>
      </sheetData>
      <sheetData sheetId="51">
        <row r="2">
          <cell r="C2" t="str">
            <v>山梨県立大学_看護学部</v>
          </cell>
        </row>
      </sheetData>
      <sheetData sheetId="52">
        <row r="2">
          <cell r="C2" t="str">
            <v>都留文科大学_文学部</v>
          </cell>
        </row>
      </sheetData>
      <sheetData sheetId="53">
        <row r="2">
          <cell r="C2" t="str">
            <v>長野県看護大学_看護学部</v>
          </cell>
        </row>
      </sheetData>
      <sheetData sheetId="54">
        <row r="2">
          <cell r="C2" t="str">
            <v>富山県立大学_工学部</v>
          </cell>
        </row>
      </sheetData>
      <sheetData sheetId="55">
        <row r="2">
          <cell r="C2" t="str">
            <v>石川県立看護大学_看護学部</v>
          </cell>
        </row>
      </sheetData>
      <sheetData sheetId="56">
        <row r="2">
          <cell r="C2" t="str">
            <v>石川県立大学_生物資源環境学部</v>
          </cell>
        </row>
      </sheetData>
      <sheetData sheetId="57">
        <row r="2">
          <cell r="C2" t="str">
            <v>金沢美術工芸大学_美術工芸学部</v>
          </cell>
        </row>
      </sheetData>
      <sheetData sheetId="58">
        <row r="2">
          <cell r="C2" t="str">
            <v>福井県立大学_経済学部</v>
          </cell>
        </row>
      </sheetData>
      <sheetData sheetId="59">
        <row r="2">
          <cell r="C2" t="str">
            <v>福井県立大学_生物資源学部</v>
          </cell>
        </row>
      </sheetData>
      <sheetData sheetId="60">
        <row r="2">
          <cell r="C2" t="str">
            <v>福井県立大学_海洋生物資源学部</v>
          </cell>
        </row>
      </sheetData>
      <sheetData sheetId="61">
        <row r="2">
          <cell r="C2" t="str">
            <v>福井県立大学_看護福祉学部</v>
          </cell>
        </row>
      </sheetData>
      <sheetData sheetId="62">
        <row r="2">
          <cell r="C2" t="str">
            <v>岐阜県立看護大学_看護学部</v>
          </cell>
        </row>
      </sheetData>
      <sheetData sheetId="63">
        <row r="2">
          <cell r="C2" t="str">
            <v>岐阜薬科大学_薬学部(6年制）</v>
          </cell>
        </row>
      </sheetData>
      <sheetData sheetId="64">
        <row r="2">
          <cell r="C2" t="str">
            <v>岐阜薬科大学_薬学部（4年制）</v>
          </cell>
        </row>
      </sheetData>
      <sheetData sheetId="65">
        <row r="2">
          <cell r="C2" t="str">
            <v>静岡県立大学_薬学部（4年制）</v>
          </cell>
        </row>
      </sheetData>
      <sheetData sheetId="66">
        <row r="2">
          <cell r="C2" t="str">
            <v>静岡県立大学_薬学部（6年制）</v>
          </cell>
        </row>
      </sheetData>
      <sheetData sheetId="67">
        <row r="2">
          <cell r="C2" t="str">
            <v>静岡県立大学_食品栄養科学部</v>
          </cell>
        </row>
      </sheetData>
      <sheetData sheetId="68">
        <row r="2">
          <cell r="C2" t="str">
            <v>静岡県立大学_国際関係学部</v>
          </cell>
        </row>
      </sheetData>
      <sheetData sheetId="69">
        <row r="2">
          <cell r="C2" t="str">
            <v>静岡県立大学_経営情報学部</v>
          </cell>
        </row>
      </sheetData>
      <sheetData sheetId="70">
        <row r="2">
          <cell r="C2" t="str">
            <v>静岡県立大学_看護学部</v>
          </cell>
        </row>
      </sheetData>
      <sheetData sheetId="71">
        <row r="2">
          <cell r="C2" t="str">
            <v>静岡文化芸術大学_文化政策学部</v>
          </cell>
        </row>
      </sheetData>
      <sheetData sheetId="72">
        <row r="2">
          <cell r="C2" t="str">
            <v>静岡文化芸術大学_デザイン学部</v>
          </cell>
        </row>
      </sheetData>
      <sheetData sheetId="73">
        <row r="2">
          <cell r="C2" t="str">
            <v>愛知県立大学_外国語学部</v>
          </cell>
        </row>
      </sheetData>
      <sheetData sheetId="74">
        <row r="2">
          <cell r="C2" t="str">
            <v>愛知県立大学_日本文化学部</v>
          </cell>
        </row>
      </sheetData>
      <sheetData sheetId="75">
        <row r="2">
          <cell r="C2" t="str">
            <v>愛知県立大学_教育福祉学部</v>
          </cell>
        </row>
      </sheetData>
      <sheetData sheetId="76">
        <row r="2">
          <cell r="C2" t="str">
            <v>愛知県立大学_看護学部</v>
          </cell>
        </row>
      </sheetData>
      <sheetData sheetId="77">
        <row r="2">
          <cell r="C2" t="str">
            <v>愛知県立大学_情報科学部</v>
          </cell>
        </row>
      </sheetData>
      <sheetData sheetId="78">
        <row r="2">
          <cell r="C2" t="str">
            <v>愛知県立芸術大学_美術学部</v>
          </cell>
        </row>
      </sheetData>
      <sheetData sheetId="79">
        <row r="2">
          <cell r="C2" t="str">
            <v>愛知県立芸術大学_音楽学部</v>
          </cell>
        </row>
      </sheetData>
      <sheetData sheetId="80">
        <row r="2">
          <cell r="C2" t="str">
            <v>名古屋市立大学_医学部</v>
          </cell>
        </row>
      </sheetData>
      <sheetData sheetId="81">
        <row r="2">
          <cell r="C2" t="str">
            <v>名古屋市立大学_薬学部（4年制）</v>
          </cell>
        </row>
      </sheetData>
      <sheetData sheetId="82">
        <row r="2">
          <cell r="C2" t="str">
            <v>名古屋市立大学_薬学部（6年制）</v>
          </cell>
        </row>
      </sheetData>
      <sheetData sheetId="83">
        <row r="2">
          <cell r="C2" t="str">
            <v>名古屋市立大学_経済学部</v>
          </cell>
        </row>
      </sheetData>
      <sheetData sheetId="84">
        <row r="2">
          <cell r="C2" t="str">
            <v>名古屋市立大学_人文社会学部</v>
          </cell>
        </row>
      </sheetData>
      <sheetData sheetId="85">
        <row r="2">
          <cell r="C2" t="str">
            <v>名古屋市立大学_芸術工学部</v>
          </cell>
        </row>
      </sheetData>
      <sheetData sheetId="86">
        <row r="2">
          <cell r="C2" t="str">
            <v>名古屋市立大学_看護学部</v>
          </cell>
        </row>
      </sheetData>
      <sheetData sheetId="87">
        <row r="2">
          <cell r="C2" t="str">
            <v>三重県立看護大学_看護学部</v>
          </cell>
        </row>
      </sheetData>
      <sheetData sheetId="88">
        <row r="2">
          <cell r="C2" t="str">
            <v>滋賀県立大学_環境科学部</v>
          </cell>
        </row>
      </sheetData>
      <sheetData sheetId="89">
        <row r="2">
          <cell r="C2" t="str">
            <v>滋賀県立大学_工学部</v>
          </cell>
        </row>
      </sheetData>
      <sheetData sheetId="90">
        <row r="2">
          <cell r="C2" t="str">
            <v>滋賀県立大学_人間文化学部</v>
          </cell>
        </row>
      </sheetData>
      <sheetData sheetId="91">
        <row r="2">
          <cell r="C2" t="str">
            <v>滋賀県立大学_人間看護学部</v>
          </cell>
        </row>
      </sheetData>
      <sheetData sheetId="92">
        <row r="2">
          <cell r="C2" t="str">
            <v>京都府立大学_文学部</v>
          </cell>
        </row>
      </sheetData>
      <sheetData sheetId="93">
        <row r="2">
          <cell r="C2" t="str">
            <v>京都府立大学_公共政策学部</v>
          </cell>
        </row>
      </sheetData>
      <sheetData sheetId="94">
        <row r="2">
          <cell r="C2" t="str">
            <v>京都府立大学_生命(･)環境(科)学部(群)</v>
          </cell>
        </row>
      </sheetData>
      <sheetData sheetId="95">
        <row r="2">
          <cell r="C2" t="str">
            <v>京都府立大学_人間環境学部</v>
          </cell>
        </row>
      </sheetData>
      <sheetData sheetId="96">
        <row r="2">
          <cell r="C2" t="str">
            <v>京都府立大学_農学部</v>
          </cell>
        </row>
      </sheetData>
      <sheetData sheetId="97">
        <row r="2">
          <cell r="C2" t="str">
            <v>京都府立大学_福祉社会学部</v>
          </cell>
        </row>
      </sheetData>
      <sheetData sheetId="98">
        <row r="2">
          <cell r="C2" t="str">
            <v>京都府立医科大学_医学部(保健学科)</v>
          </cell>
        </row>
      </sheetData>
      <sheetData sheetId="99">
        <row r="2">
          <cell r="C2" t="str">
            <v>京都府立医科大学_医学部（群）(専門課程)</v>
          </cell>
        </row>
      </sheetData>
      <sheetData sheetId="100">
        <row r="2">
          <cell r="C2" t="str">
            <v>京都市立芸術大学_美術学部</v>
          </cell>
        </row>
      </sheetData>
      <sheetData sheetId="101">
        <row r="2">
          <cell r="C2" t="str">
            <v>京都市立芸術大学_音楽学部</v>
          </cell>
        </row>
      </sheetData>
      <sheetData sheetId="102">
        <row r="2">
          <cell r="C2" t="str">
            <v>大阪府立大学_工学部</v>
          </cell>
        </row>
      </sheetData>
      <sheetData sheetId="103">
        <row r="2">
          <cell r="C2" t="str">
            <v>大阪府立大学_生命環境科学部（4年次)</v>
          </cell>
        </row>
      </sheetData>
      <sheetData sheetId="104">
        <row r="2">
          <cell r="C2" t="str">
            <v>大阪府立大学_生命環境科学部（修業年限6年)1年次</v>
          </cell>
        </row>
      </sheetData>
      <sheetData sheetId="105">
        <row r="2">
          <cell r="C2" t="str">
            <v>大阪府立大学_生命環境科学部（修業年限6年)2～6年次</v>
          </cell>
        </row>
      </sheetData>
      <sheetData sheetId="106">
        <row r="2">
          <cell r="C2" t="str">
            <v>大阪府立大学_理学部</v>
          </cell>
        </row>
      </sheetData>
      <sheetData sheetId="107">
        <row r="2">
          <cell r="C2" t="str">
            <v>大阪府立大学_経済学部</v>
          </cell>
        </row>
      </sheetData>
      <sheetData sheetId="108">
        <row r="2">
          <cell r="C2" t="str">
            <v>大阪府立大学_人間社会学部</v>
          </cell>
        </row>
      </sheetData>
      <sheetData sheetId="109">
        <row r="2">
          <cell r="C2" t="str">
            <v>大阪府立大学_看護学部</v>
          </cell>
        </row>
      </sheetData>
      <sheetData sheetId="110">
        <row r="2">
          <cell r="C2" t="str">
            <v>大阪府立大学_総合リハビリテーション学部</v>
          </cell>
        </row>
      </sheetData>
      <sheetData sheetId="111">
        <row r="2">
          <cell r="C2" t="str">
            <v>大阪市立大学_商学部</v>
          </cell>
        </row>
      </sheetData>
      <sheetData sheetId="112">
        <row r="2">
          <cell r="C2" t="str">
            <v>大阪市立大学_商学部_夜間</v>
          </cell>
        </row>
      </sheetData>
      <sheetData sheetId="113">
        <row r="2">
          <cell r="C2" t="str">
            <v>大阪市立大学_商学部_夜間（２）</v>
          </cell>
        </row>
      </sheetData>
      <sheetData sheetId="114">
        <row r="2">
          <cell r="C2" t="str">
            <v>大阪市立大学_経済学部</v>
          </cell>
        </row>
      </sheetData>
      <sheetData sheetId="115">
        <row r="2">
          <cell r="C2" t="str">
            <v>大阪市立大学_経済学部_夜間</v>
          </cell>
        </row>
      </sheetData>
      <sheetData sheetId="116">
        <row r="2">
          <cell r="C2" t="str">
            <v>大阪市立大学_経済学部_夜間（２）</v>
          </cell>
        </row>
      </sheetData>
      <sheetData sheetId="117">
        <row r="2">
          <cell r="C2" t="str">
            <v>大阪市立大学_法学部</v>
          </cell>
        </row>
      </sheetData>
      <sheetData sheetId="118">
        <row r="2">
          <cell r="C2" t="str">
            <v>大阪市立大学_法学部_夜間</v>
          </cell>
        </row>
      </sheetData>
      <sheetData sheetId="119">
        <row r="2">
          <cell r="C2" t="str">
            <v>大阪市立大学_法学部_夜間（２）</v>
          </cell>
        </row>
      </sheetData>
      <sheetData sheetId="120">
        <row r="2">
          <cell r="C2" t="str">
            <v>大阪市立大学_文学部</v>
          </cell>
        </row>
      </sheetData>
      <sheetData sheetId="121">
        <row r="2">
          <cell r="C2" t="str">
            <v>大阪市立大学_文学部_夜間</v>
          </cell>
        </row>
      </sheetData>
      <sheetData sheetId="122">
        <row r="2">
          <cell r="C2" t="str">
            <v>大阪市立大学_文学部
_（修業年限5年）_夜間（２）</v>
          </cell>
        </row>
      </sheetData>
      <sheetData sheetId="123">
        <row r="2">
          <cell r="C2" t="str">
            <v>大阪市立大学_理学部</v>
          </cell>
        </row>
      </sheetData>
      <sheetData sheetId="124">
        <row r="2">
          <cell r="C2" t="str">
            <v>大阪市立大学_工学部</v>
          </cell>
        </row>
      </sheetData>
      <sheetData sheetId="125">
        <row r="2">
          <cell r="C2" t="str">
            <v>大阪市立大学_医学部（群）（専門課程）</v>
          </cell>
        </row>
      </sheetData>
      <sheetData sheetId="126">
        <row r="2">
          <cell r="C2" t="str">
            <v>大阪市立大学_医学部 看護学科</v>
          </cell>
        </row>
      </sheetData>
      <sheetData sheetId="127">
        <row r="2">
          <cell r="C2" t="str">
            <v>大阪市立大学_生活科学部</v>
          </cell>
        </row>
      </sheetData>
      <sheetData sheetId="128">
        <row r="2">
          <cell r="C2" t="str">
            <v>兵庫県立大学_経済学部</v>
          </cell>
        </row>
      </sheetData>
      <sheetData sheetId="129">
        <row r="2">
          <cell r="C2" t="str">
            <v>兵庫県立大学_経営学部</v>
          </cell>
        </row>
      </sheetData>
      <sheetData sheetId="130">
        <row r="2">
          <cell r="C2" t="str">
            <v>兵庫県立大学_工学部</v>
          </cell>
        </row>
      </sheetData>
      <sheetData sheetId="131">
        <row r="2">
          <cell r="C2" t="str">
            <v>兵庫県立大学_理学部</v>
          </cell>
        </row>
      </sheetData>
      <sheetData sheetId="132">
        <row r="2">
          <cell r="C2" t="str">
            <v>兵庫県立大学_環境人間学部</v>
          </cell>
        </row>
      </sheetData>
      <sheetData sheetId="133">
        <row r="2">
          <cell r="C2" t="str">
            <v>兵庫県立大学_看護学部</v>
          </cell>
        </row>
      </sheetData>
      <sheetData sheetId="134">
        <row r="2">
          <cell r="C2" t="str">
            <v>神戸市外国語大学_外国語学部</v>
          </cell>
        </row>
      </sheetData>
      <sheetData sheetId="135">
        <row r="2">
          <cell r="C2" t="str">
            <v>神戸市外国語大学_外国語学部（夜間主コース）</v>
          </cell>
        </row>
      </sheetData>
      <sheetData sheetId="136">
        <row r="2">
          <cell r="C2" t="str">
            <v>神戸市看護大学_看護学部 </v>
          </cell>
        </row>
      </sheetData>
      <sheetData sheetId="137">
        <row r="2">
          <cell r="C2" t="str">
            <v>奈良県立医科大学_医学部（群）（専門課程）</v>
          </cell>
        </row>
      </sheetData>
      <sheetData sheetId="138">
        <row r="2">
          <cell r="C2" t="str">
            <v>奈良県立医科大学_医学部（保健学科）</v>
          </cell>
        </row>
      </sheetData>
      <sheetData sheetId="139">
        <row r="2">
          <cell r="C2" t="str">
            <v>奈良県立大学_地域創造学部</v>
          </cell>
        </row>
      </sheetData>
      <sheetData sheetId="140">
        <row r="2">
          <cell r="C2" t="str">
            <v>奈良県立大学_地域創造学部_夜間</v>
          </cell>
        </row>
      </sheetData>
      <sheetData sheetId="141">
        <row r="2">
          <cell r="C2" t="str">
            <v>和歌山県立医科大学_医学部（群）（専門課程）</v>
          </cell>
        </row>
      </sheetData>
      <sheetData sheetId="142">
        <row r="2">
          <cell r="C2" t="str">
            <v>和歌山県立医科大学_保健看護学部</v>
          </cell>
        </row>
      </sheetData>
      <sheetData sheetId="143">
        <row r="2">
          <cell r="C2" t="str">
            <v>島根県立大学_総合政策学部</v>
          </cell>
        </row>
      </sheetData>
      <sheetData sheetId="144">
        <row r="2">
          <cell r="C2" t="str">
            <v>岡山県立大学_保健福祉学部</v>
          </cell>
        </row>
      </sheetData>
      <sheetData sheetId="145">
        <row r="2">
          <cell r="C2" t="str">
            <v>岡山県立大学_情報工学部</v>
          </cell>
        </row>
      </sheetData>
      <sheetData sheetId="146">
        <row r="2">
          <cell r="C2" t="str">
            <v>岡山県立大学_デザイン学部</v>
          </cell>
        </row>
      </sheetData>
      <sheetData sheetId="147">
        <row r="2">
          <cell r="C2" t="str">
            <v>新見公立大学_看護学部</v>
          </cell>
        </row>
      </sheetData>
      <sheetData sheetId="148">
        <row r="2">
          <cell r="C2" t="str">
            <v>県立広島大学_人間文化学部</v>
          </cell>
        </row>
      </sheetData>
      <sheetData sheetId="149">
        <row r="2">
          <cell r="C2" t="str">
            <v>県立広島大学_経営情報学部</v>
          </cell>
        </row>
      </sheetData>
      <sheetData sheetId="150">
        <row r="2">
          <cell r="C2" t="str">
            <v>県立広島大学_生命環境学部</v>
          </cell>
        </row>
      </sheetData>
      <sheetData sheetId="151">
        <row r="2">
          <cell r="C2" t="str">
            <v>県立広島大学_保健福祉学部</v>
          </cell>
        </row>
      </sheetData>
      <sheetData sheetId="152">
        <row r="2">
          <cell r="C2" t="str">
            <v>広島市立大学_国際学部（群）</v>
          </cell>
        </row>
      </sheetData>
      <sheetData sheetId="153">
        <row r="2">
          <cell r="C2" t="str">
            <v>広島市立大学_情報科学部</v>
          </cell>
        </row>
      </sheetData>
      <sheetData sheetId="154">
        <row r="2">
          <cell r="C2" t="str">
            <v>広島市立大学_芸術学部</v>
          </cell>
        </row>
      </sheetData>
      <sheetData sheetId="155">
        <row r="2">
          <cell r="C2" t="str">
            <v>尾道大学_経済情報学部</v>
          </cell>
        </row>
      </sheetData>
      <sheetData sheetId="156">
        <row r="2">
          <cell r="C2" t="str">
            <v>尾道大学_芸術文化学部</v>
          </cell>
        </row>
      </sheetData>
      <sheetData sheetId="157">
        <row r="2">
          <cell r="C2" t="str">
            <v>福山市立大学_教育学部</v>
          </cell>
        </row>
      </sheetData>
      <sheetData sheetId="158">
        <row r="2">
          <cell r="C2" t="str">
            <v>福山市立大学_都市経営学部</v>
          </cell>
        </row>
      </sheetData>
      <sheetData sheetId="159">
        <row r="2">
          <cell r="C2" t="str">
            <v>山口県立大学_国際文化学部</v>
          </cell>
        </row>
      </sheetData>
      <sheetData sheetId="160">
        <row r="2">
          <cell r="C2" t="str">
            <v>山口県立大学_社会福祉学部</v>
          </cell>
        </row>
      </sheetData>
      <sheetData sheetId="161">
        <row r="2">
          <cell r="C2" t="str">
            <v>山口県立大学_看護栄養学部</v>
          </cell>
        </row>
      </sheetData>
      <sheetData sheetId="162">
        <row r="2">
          <cell r="C2" t="str">
            <v>山口県立大学_生活科学部</v>
          </cell>
        </row>
      </sheetData>
      <sheetData sheetId="163">
        <row r="2">
          <cell r="C2" t="str">
            <v>下関市立大学_経済学部</v>
          </cell>
        </row>
      </sheetData>
      <sheetData sheetId="164">
        <row r="2">
          <cell r="C2" t="str">
            <v>香川県立保健医療大学_保健医療学部</v>
          </cell>
        </row>
      </sheetData>
      <sheetData sheetId="165">
        <row r="2">
          <cell r="C2" t="str">
            <v>愛媛県立医療技術大学_保健科学部</v>
          </cell>
        </row>
      </sheetData>
      <sheetData sheetId="166">
        <row r="2">
          <cell r="C2" t="str">
            <v>高知県立大学_看護学部</v>
          </cell>
        </row>
      </sheetData>
      <sheetData sheetId="167">
        <row r="2">
          <cell r="C2" t="str">
            <v>高知県立大学_社会福祉学部</v>
          </cell>
        </row>
      </sheetData>
      <sheetData sheetId="168">
        <row r="2">
          <cell r="C2" t="str">
            <v>高知県立大学_生活科学部</v>
          </cell>
        </row>
      </sheetData>
      <sheetData sheetId="169">
        <row r="2">
          <cell r="C2" t="str">
            <v>高知県立大学_健康栄養学部</v>
          </cell>
        </row>
      </sheetData>
      <sheetData sheetId="170">
        <row r="2">
          <cell r="C2" t="str">
            <v>高知工科大学_システム工学群</v>
          </cell>
        </row>
      </sheetData>
      <sheetData sheetId="171">
        <row r="2">
          <cell r="C2" t="str">
            <v>高知工科大学_環境理工学部</v>
          </cell>
        </row>
      </sheetData>
      <sheetData sheetId="172">
        <row r="2">
          <cell r="C2" t="str">
            <v>高知工科大学_情報学部（群）</v>
          </cell>
        </row>
      </sheetData>
      <sheetData sheetId="173">
        <row r="2">
          <cell r="C2" t="str">
            <v>高知工科大学_マネジメント学部</v>
          </cell>
        </row>
      </sheetData>
      <sheetData sheetId="174">
        <row r="2">
          <cell r="C2" t="str">
            <v>高知工科大学_工学部</v>
          </cell>
        </row>
      </sheetData>
      <sheetData sheetId="175">
        <row r="2">
          <cell r="C2" t="str">
            <v>九州歯科大学_歯学部（専門課程）</v>
          </cell>
        </row>
      </sheetData>
      <sheetData sheetId="176">
        <row r="2">
          <cell r="C2" t="str">
            <v>九州歯科大学_歯学部（専門課程）</v>
          </cell>
        </row>
      </sheetData>
      <sheetData sheetId="177">
        <row r="2">
          <cell r="C2" t="str">
            <v>福岡女子大学_国際文理学部</v>
          </cell>
        </row>
      </sheetData>
      <sheetData sheetId="178">
        <row r="2">
          <cell r="C2" t="str">
            <v>福岡女子大学_文学部</v>
          </cell>
        </row>
      </sheetData>
      <sheetData sheetId="179">
        <row r="2">
          <cell r="C2" t="str">
            <v>福岡女子大学_人間環境学部</v>
          </cell>
        </row>
      </sheetData>
      <sheetData sheetId="180">
        <row r="2">
          <cell r="C2" t="str">
            <v>福岡県立大学_人間社会学部</v>
          </cell>
        </row>
      </sheetData>
      <sheetData sheetId="181">
        <row r="2">
          <cell r="C2" t="str">
            <v>福岡県立大学_看護学部</v>
          </cell>
        </row>
      </sheetData>
      <sheetData sheetId="182">
        <row r="2">
          <cell r="C2" t="str">
            <v>北九州市立大学_外国語学部</v>
          </cell>
        </row>
      </sheetData>
      <sheetData sheetId="183">
        <row r="2">
          <cell r="C2" t="str">
            <v>北九州市立大学_外国語学部_夜間</v>
          </cell>
        </row>
      </sheetData>
      <sheetData sheetId="184">
        <row r="2">
          <cell r="C2" t="str">
            <v>北九州市立大学_経済学部</v>
          </cell>
        </row>
      </sheetData>
      <sheetData sheetId="185">
        <row r="2">
          <cell r="C2" t="str">
            <v>北九州市立大学_文学部</v>
          </cell>
        </row>
      </sheetData>
      <sheetData sheetId="186">
        <row r="2">
          <cell r="C2" t="str">
            <v>北九州市立大学_文学部_夜間</v>
          </cell>
        </row>
      </sheetData>
      <sheetData sheetId="187">
        <row r="2">
          <cell r="C2" t="str">
            <v>北九州市立大学_法学部</v>
          </cell>
        </row>
      </sheetData>
      <sheetData sheetId="188">
        <row r="2">
          <cell r="C2" t="str">
            <v>北九州市立大学_法学部_夜間</v>
          </cell>
        </row>
      </sheetData>
      <sheetData sheetId="189">
        <row r="2">
          <cell r="C2" t="str">
            <v>北九州市立大学_地域創生学群</v>
          </cell>
        </row>
      </sheetData>
      <sheetData sheetId="190">
        <row r="2">
          <cell r="C2" t="str">
            <v>北九州市立大学_国際環境工学部</v>
          </cell>
        </row>
      </sheetData>
      <sheetData sheetId="191">
        <row r="2">
          <cell r="C2" t="str">
            <v>長崎県立大学_経済学部</v>
          </cell>
        </row>
      </sheetData>
      <sheetData sheetId="192">
        <row r="2">
          <cell r="C2" t="str">
            <v>長崎県立大学_国際情報学部</v>
          </cell>
        </row>
      </sheetData>
      <sheetData sheetId="193">
        <row r="2">
          <cell r="C2" t="str">
            <v>長崎県立大学_看護栄養学部</v>
          </cell>
        </row>
      </sheetData>
      <sheetData sheetId="194">
        <row r="2">
          <cell r="C2" t="str">
            <v>熊本県立大学_文学部</v>
          </cell>
        </row>
      </sheetData>
      <sheetData sheetId="195">
        <row r="2">
          <cell r="C2" t="str">
            <v>熊本県立大学_環境共生学部</v>
          </cell>
        </row>
      </sheetData>
      <sheetData sheetId="196">
        <row r="2">
          <cell r="C2" t="str">
            <v>熊本県立大学_総合管理学部</v>
          </cell>
        </row>
      </sheetData>
      <sheetData sheetId="197">
        <row r="2">
          <cell r="C2" t="str">
            <v>大分県立看護科学大学_看護学部</v>
          </cell>
        </row>
      </sheetData>
      <sheetData sheetId="198">
        <row r="2">
          <cell r="C2" t="str">
            <v>宮崎県立看護大学_看護学部</v>
          </cell>
        </row>
      </sheetData>
      <sheetData sheetId="199">
        <row r="2">
          <cell r="C2" t="str">
            <v>宮崎公立大学_人文学部（群）</v>
          </cell>
        </row>
      </sheetData>
      <sheetData sheetId="200">
        <row r="2">
          <cell r="C2" t="str">
            <v>沖縄県立芸術大学_美術工芸学部</v>
          </cell>
        </row>
      </sheetData>
      <sheetData sheetId="201">
        <row r="2">
          <cell r="C2" t="str">
            <v>沖縄県立芸術大学_音楽学部</v>
          </cell>
        </row>
      </sheetData>
      <sheetData sheetId="202">
        <row r="2">
          <cell r="C2" t="str">
            <v>沖縄県立看護大学_看護学部</v>
          </cell>
        </row>
      </sheetData>
      <sheetData sheetId="203">
        <row r="2">
          <cell r="C2" t="str">
            <v>名桜大学_人間健康学部</v>
          </cell>
        </row>
      </sheetData>
      <sheetData sheetId="204">
        <row r="2">
          <cell r="C2" t="str">
            <v>名桜大学_国際学部（群）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4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5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6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7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8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0.bin" /></Relationships>
</file>

<file path=xl/worksheets/_rels/sheet1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1.bin" /></Relationships>
</file>

<file path=xl/worksheets/_rels/sheet1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2.bin" /></Relationships>
</file>

<file path=xl/worksheets/_rels/sheet1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3.bin" /></Relationships>
</file>

<file path=xl/worksheets/_rels/sheet1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4.bin" /></Relationships>
</file>

<file path=xl/worksheets/_rels/sheet1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5.bin" /></Relationships>
</file>

<file path=xl/worksheets/_rels/sheet1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6.bin" /></Relationships>
</file>

<file path=xl/worksheets/_rels/sheet1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7.bin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8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0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1.bin" /></Relationships>
</file>

<file path=xl/worksheets/_rels/sheet1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2.bin" /></Relationships>
</file>

<file path=xl/worksheets/_rels/sheet1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3.bin" /></Relationships>
</file>

<file path=xl/worksheets/_rels/sheet1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4.bin" /></Relationships>
</file>

<file path=xl/worksheets/_rels/sheet1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5.bin" /></Relationships>
</file>

<file path=xl/worksheets/_rels/sheet1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6.bin" /></Relationships>
</file>

<file path=xl/worksheets/_rels/sheet1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7.bin" /></Relationships>
</file>

<file path=xl/worksheets/_rels/sheet1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8.bin" /></Relationships>
</file>

<file path=xl/worksheets/_rels/sheet1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0.bin" /></Relationships>
</file>

<file path=xl/worksheets/_rels/sheet1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1.bin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2.bin" /></Relationships>
</file>

<file path=xl/worksheets/_rels/sheet1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3.bin" /></Relationships>
</file>

<file path=xl/worksheets/_rels/sheet1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4.bin" /></Relationships>
</file>

<file path=xl/worksheets/_rels/sheet1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5.bin" /></Relationships>
</file>

<file path=xl/worksheets/_rels/sheet1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6.bin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7.bin" /></Relationships>
</file>

<file path=xl/worksheets/_rels/sheet1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8.bin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0.bin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1.bin" /></Relationships>
</file>

<file path=xl/worksheets/_rels/sheet1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2.bin" /></Relationships>
</file>

<file path=xl/worksheets/_rels/sheet1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3.bin" /></Relationships>
</file>

<file path=xl/worksheets/_rels/sheet1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4.bin" /></Relationships>
</file>

<file path=xl/worksheets/_rels/sheet1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5.bin" /></Relationships>
</file>

<file path=xl/worksheets/_rels/sheet1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6.bin" /></Relationships>
</file>

<file path=xl/worksheets/_rels/sheet1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7.bin" /></Relationships>
</file>

<file path=xl/worksheets/_rels/sheet1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8.bin" /></Relationships>
</file>

<file path=xl/worksheets/_rels/sheet1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0.bin" /></Relationships>
</file>

<file path=xl/worksheets/_rels/sheet1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1.bin" /></Relationships>
</file>

<file path=xl/worksheets/_rels/sheet1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2.bin" /></Relationships>
</file>

<file path=xl/worksheets/_rels/sheet1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3.bin" /></Relationships>
</file>

<file path=xl/worksheets/_rels/sheet1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4.bin" /></Relationships>
</file>

<file path=xl/worksheets/_rels/sheet1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5.bin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6.bin" /></Relationships>
</file>

<file path=xl/worksheets/_rels/sheet1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7.bin" /></Relationships>
</file>

<file path=xl/worksheets/_rels/sheet1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8.bin" /></Relationships>
</file>

<file path=xl/worksheets/_rels/sheet1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1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0.bin" /></Relationships>
</file>

<file path=xl/worksheets/_rels/sheet1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1.bin" /></Relationships>
</file>

<file path=xl/worksheets/_rels/sheet1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2.bin" /></Relationships>
</file>

<file path=xl/worksheets/_rels/sheet1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4.bin" /></Relationships>
</file>

<file path=xl/worksheets/_rels/sheet1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5.bin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6.bin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7.bin" /></Relationships>
</file>

<file path=xl/worksheets/_rels/sheet1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8.bin" /></Relationships>
</file>

<file path=xl/worksheets/_rels/sheet1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0.bin" /></Relationships>
</file>

<file path=xl/worksheets/_rels/sheet2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1.bin" /></Relationships>
</file>

<file path=xl/worksheets/_rels/sheet2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2.bin" /></Relationships>
</file>

<file path=xl/worksheets/_rels/sheet2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3.bin" /></Relationships>
</file>

<file path=xl/worksheets/_rels/sheet2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4.bin" /></Relationships>
</file>

<file path=xl/worksheets/_rels/sheet2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5.bin" /></Relationships>
</file>

<file path=xl/worksheets/_rels/sheet2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21"/>
      <c r="D2" s="23"/>
      <c r="E2" s="23"/>
      <c r="F2" s="24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B6:B8"/>
    <mergeCell ref="P2:R2"/>
    <mergeCell ref="M6:N6"/>
    <mergeCell ref="O6:Q6"/>
    <mergeCell ref="G6:H6"/>
    <mergeCell ref="I6:J6"/>
    <mergeCell ref="K6:L6"/>
    <mergeCell ref="G2:I2"/>
    <mergeCell ref="N2:O2"/>
    <mergeCell ref="J2:M2"/>
    <mergeCell ref="C2:F2"/>
    <mergeCell ref="C6:D6"/>
    <mergeCell ref="E6:F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'[1]7'!$C$2</f>
        <v>青森公立大学_経営経済学部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5</v>
      </c>
      <c r="D8" s="2">
        <v>1</v>
      </c>
      <c r="E8" s="1">
        <v>5</v>
      </c>
      <c r="F8" s="2">
        <v>2</v>
      </c>
      <c r="G8" s="1">
        <v>3</v>
      </c>
      <c r="H8" s="2"/>
      <c r="I8" s="1">
        <v>1</v>
      </c>
      <c r="J8" s="2"/>
      <c r="K8" s="1"/>
      <c r="L8" s="2"/>
      <c r="M8" s="1"/>
      <c r="N8" s="3"/>
      <c r="O8" s="4">
        <f>SUM(C8,E8,G8,I8,K8,M8)</f>
        <v>14</v>
      </c>
      <c r="P8" s="5">
        <f>SUM(D8,F8,H8,J8,L8,N8)</f>
        <v>3</v>
      </c>
      <c r="Q8" s="6">
        <f>SUM(C8:N8)</f>
        <v>17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'[1]47 (2)'!$C$2</f>
        <v>京都府立医科大学_医学部（群）(専門課程)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>
        <v>9</v>
      </c>
      <c r="H8" s="2">
        <v>1</v>
      </c>
      <c r="I8" s="1">
        <v>5</v>
      </c>
      <c r="J8" s="2">
        <v>1</v>
      </c>
      <c r="K8" s="1">
        <v>1</v>
      </c>
      <c r="L8" s="2">
        <v>0</v>
      </c>
      <c r="M8" s="1">
        <v>0</v>
      </c>
      <c r="N8" s="3">
        <v>0</v>
      </c>
      <c r="O8" s="4">
        <f>SUM(C8,E8,G8,I8,K8,M8)</f>
        <v>15</v>
      </c>
      <c r="P8" s="5">
        <f>SUM(D8,F8,H8,J8,L8,N8)</f>
        <v>2</v>
      </c>
      <c r="Q8" s="6">
        <f>SUM(C8:N8)</f>
        <v>17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'[1]48'!$C$2</f>
        <v>京都市立芸術大学_美術学部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 t="e">
        <f>IF(#REF!="","",#REF!)</f>
        <v>#REF!</v>
      </c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>
        <v>15</v>
      </c>
      <c r="E8" s="1">
        <v>1</v>
      </c>
      <c r="F8" s="2">
        <v>5</v>
      </c>
      <c r="G8" s="1"/>
      <c r="H8" s="2">
        <v>1</v>
      </c>
      <c r="I8" s="1"/>
      <c r="J8" s="2"/>
      <c r="K8" s="1"/>
      <c r="L8" s="2"/>
      <c r="M8" s="1"/>
      <c r="N8" s="3"/>
      <c r="O8" s="4">
        <f>SUM(C8,E8,G8,I8,K8,M8)</f>
        <v>1</v>
      </c>
      <c r="P8" s="5">
        <f>SUM(D8,F8,H8,J8,L8,N8)</f>
        <v>21</v>
      </c>
      <c r="Q8" s="6">
        <f>SUM(C8:N8)</f>
        <v>22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'[1]48 (2)'!$C$2</f>
        <v>京都市立芸術大学_音楽学部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</v>
      </c>
      <c r="D8" s="2">
        <v>3</v>
      </c>
      <c r="E8" s="1">
        <v>1</v>
      </c>
      <c r="F8" s="2">
        <v>1</v>
      </c>
      <c r="G8" s="1"/>
      <c r="H8" s="2"/>
      <c r="I8" s="1"/>
      <c r="J8" s="2"/>
      <c r="K8" s="1"/>
      <c r="L8" s="2"/>
      <c r="M8" s="1"/>
      <c r="N8" s="3"/>
      <c r="O8" s="4">
        <f>SUM(C8,E8,G8,I8,K8,M8)</f>
        <v>3</v>
      </c>
      <c r="P8" s="5">
        <f>SUM(D8,F8,H8,J8,L8,N8)</f>
        <v>4</v>
      </c>
      <c r="Q8" s="6">
        <f>SUM(C8:N8)</f>
        <v>7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'[1]49'!$C$2</f>
        <v>大阪府立大学_工学部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63</v>
      </c>
      <c r="D8" s="2">
        <v>2</v>
      </c>
      <c r="E8" s="1">
        <v>20</v>
      </c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83</v>
      </c>
      <c r="P8" s="5">
        <f>SUM(D8,F8,H8,J8,L8,N8)</f>
        <v>2</v>
      </c>
      <c r="Q8" s="6">
        <f>SUM(C8:N8)</f>
        <v>85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'[1]49 (2)'!$C$2</f>
        <v>大阪府立大学_生命環境科学部（4年次)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6</v>
      </c>
      <c r="D8" s="2">
        <v>1</v>
      </c>
      <c r="E8" s="1">
        <v>5</v>
      </c>
      <c r="F8" s="2">
        <v>1</v>
      </c>
      <c r="G8" s="1"/>
      <c r="H8" s="2"/>
      <c r="I8" s="1"/>
      <c r="J8" s="2"/>
      <c r="K8" s="1"/>
      <c r="L8" s="2"/>
      <c r="M8" s="1"/>
      <c r="N8" s="3"/>
      <c r="O8" s="4">
        <f>SUM(C8,E8,G8,I8,K8,M8)</f>
        <v>11</v>
      </c>
      <c r="P8" s="5">
        <f>SUM(D8,F8,H8,J8,L8,N8)</f>
        <v>2</v>
      </c>
      <c r="Q8" s="6">
        <f>SUM(C8:N8)</f>
        <v>13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'[1]49 (3)'!$C$2</f>
        <v>大阪府立大学_生命環境科学部（修業年限6年)1年次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'[1]49 (4)'!$C$2</f>
        <v>大阪府立大学_生命環境科学部（修業年限6年)2～6年次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'[1]49 (5)'!$C$2</f>
        <v>大阪府立大学_理学部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15</v>
      </c>
      <c r="D8" s="2">
        <v>9</v>
      </c>
      <c r="E8" s="1">
        <v>8</v>
      </c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23</v>
      </c>
      <c r="P8" s="5">
        <f>SUM(D8,F8,H8,J8,L8,N8)</f>
        <v>9</v>
      </c>
      <c r="Q8" s="6">
        <f>SUM(C8:N8)</f>
        <v>32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'[1]49 (6)'!$C$2</f>
        <v>大阪府立大学_経済学部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48</v>
      </c>
      <c r="D8" s="2">
        <v>6</v>
      </c>
      <c r="E8" s="1">
        <v>14</v>
      </c>
      <c r="F8" s="2">
        <v>3</v>
      </c>
      <c r="G8" s="1"/>
      <c r="H8" s="2"/>
      <c r="I8" s="1"/>
      <c r="J8" s="2"/>
      <c r="K8" s="1"/>
      <c r="L8" s="2"/>
      <c r="M8" s="1"/>
      <c r="N8" s="3"/>
      <c r="O8" s="4">
        <f>SUM(C8,E8,G8,I8,K8,M8)</f>
        <v>62</v>
      </c>
      <c r="P8" s="5">
        <f>SUM(D8,F8,H8,J8,L8,N8)</f>
        <v>9</v>
      </c>
      <c r="Q8" s="6">
        <f>SUM(C8:N8)</f>
        <v>71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'[1]49 (7)'!$C$2</f>
        <v>大阪府立大学_人間社会学部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10</v>
      </c>
      <c r="D8" s="2">
        <v>15</v>
      </c>
      <c r="E8" s="1">
        <v>3</v>
      </c>
      <c r="F8" s="2">
        <v>4</v>
      </c>
      <c r="G8" s="1"/>
      <c r="H8" s="2"/>
      <c r="I8" s="1"/>
      <c r="J8" s="2"/>
      <c r="K8" s="1"/>
      <c r="L8" s="2"/>
      <c r="M8" s="1"/>
      <c r="N8" s="3"/>
      <c r="O8" s="4">
        <f>SUM(C8,E8,G8,I8,K8,M8)</f>
        <v>13</v>
      </c>
      <c r="P8" s="5">
        <f>SUM(D8,F8,H8,J8,L8,N8)</f>
        <v>19</v>
      </c>
      <c r="Q8" s="6">
        <f>SUM(C8:N8)</f>
        <v>32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'[1]8'!$C$2</f>
        <v>岩手県立大学_看護学部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</v>
      </c>
      <c r="D8" s="2">
        <v>9</v>
      </c>
      <c r="E8" s="1">
        <v>0</v>
      </c>
      <c r="F8" s="2">
        <v>1</v>
      </c>
      <c r="G8" s="1">
        <v>1</v>
      </c>
      <c r="H8" s="2">
        <v>1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3</v>
      </c>
      <c r="P8" s="5">
        <f>SUM(D8,F8,H8,J8,L8,N8)</f>
        <v>11</v>
      </c>
      <c r="Q8" s="6">
        <f>SUM(C8:N8)</f>
        <v>14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'[1]49 (8)'!$C$2</f>
        <v>大阪府立大学_看護学部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0</v>
      </c>
      <c r="D8" s="2">
        <v>3</v>
      </c>
      <c r="E8" s="1">
        <v>1</v>
      </c>
      <c r="F8" s="2">
        <v>1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1</v>
      </c>
      <c r="P8" s="5">
        <f>SUM(D8,F8,H8,J8,L8,N8)</f>
        <v>4</v>
      </c>
      <c r="Q8" s="6">
        <f>SUM(C8:N8)</f>
        <v>5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'[1]49 (9)'!$C$2</f>
        <v>大阪府立大学_総合リハビリテーション学部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0</v>
      </c>
      <c r="D8" s="2">
        <v>1</v>
      </c>
      <c r="E8" s="1">
        <v>2</v>
      </c>
      <c r="F8" s="2">
        <v>0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2</v>
      </c>
      <c r="P8" s="5">
        <f>SUM(D8,F8,H8,J8,L8,N8)</f>
        <v>1</v>
      </c>
      <c r="Q8" s="6">
        <f>SUM(C8:N8)</f>
        <v>3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'[1]50'!$C$2</f>
        <v>大阪市立大学_商学部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18</v>
      </c>
      <c r="D8" s="2">
        <v>5</v>
      </c>
      <c r="E8" s="1">
        <v>3</v>
      </c>
      <c r="F8" s="2">
        <v>2</v>
      </c>
      <c r="G8" s="1">
        <v>1</v>
      </c>
      <c r="H8" s="2">
        <v>1</v>
      </c>
      <c r="I8" s="1"/>
      <c r="J8" s="2"/>
      <c r="K8" s="1"/>
      <c r="L8" s="2"/>
      <c r="M8" s="1"/>
      <c r="N8" s="3"/>
      <c r="O8" s="4">
        <f>SUM(C8,E8,G8,I8,K8,M8)</f>
        <v>22</v>
      </c>
      <c r="P8" s="5">
        <f>SUM(D8,F8,H8,J8,L8,N8)</f>
        <v>8</v>
      </c>
      <c r="Q8" s="6">
        <f>SUM(C8:N8)</f>
        <v>30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00B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'[1]50 夜間'!$C$2</f>
        <v>大阪市立大学_商学部_夜間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7</v>
      </c>
      <c r="D8" s="2">
        <v>2</v>
      </c>
      <c r="E8" s="1">
        <v>4</v>
      </c>
      <c r="F8" s="2">
        <v>1</v>
      </c>
      <c r="G8" s="1">
        <v>0</v>
      </c>
      <c r="H8" s="2">
        <v>1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11</v>
      </c>
      <c r="P8" s="5">
        <f>SUM(D8,F8,H8,J8,L8,N8)</f>
        <v>4</v>
      </c>
      <c r="Q8" s="6">
        <f>SUM(C8:N8)</f>
        <v>15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00B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'[1]50 夜間 (2)'!$C$2</f>
        <v>大阪市立大学_商学部_夜間（２）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>
        <v>1</v>
      </c>
      <c r="J8" s="2">
        <v>0</v>
      </c>
      <c r="K8" s="1">
        <v>0</v>
      </c>
      <c r="L8" s="2">
        <v>1</v>
      </c>
      <c r="M8" s="1">
        <v>0</v>
      </c>
      <c r="N8" s="3">
        <v>0</v>
      </c>
      <c r="O8" s="4">
        <f>SUM(C8,E8,G8,I8,K8,M8)</f>
        <v>1</v>
      </c>
      <c r="P8" s="5">
        <f>SUM(D8,F8,H8,J8,L8,N8)</f>
        <v>1</v>
      </c>
      <c r="Q8" s="6">
        <f>SUM(C8:N8)</f>
        <v>2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'[1]50 (2)'!$C$2</f>
        <v>大阪市立大学_経済学部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39</v>
      </c>
      <c r="D8" s="2">
        <v>4</v>
      </c>
      <c r="E8" s="1">
        <v>10</v>
      </c>
      <c r="F8" s="2">
        <v>2</v>
      </c>
      <c r="G8" s="1">
        <v>5</v>
      </c>
      <c r="H8" s="2">
        <v>0</v>
      </c>
      <c r="I8" s="1">
        <v>1</v>
      </c>
      <c r="J8" s="2">
        <v>0</v>
      </c>
      <c r="K8" s="1">
        <v>0</v>
      </c>
      <c r="L8" s="2">
        <v>0</v>
      </c>
      <c r="M8" s="1">
        <v>1</v>
      </c>
      <c r="N8" s="3">
        <v>0</v>
      </c>
      <c r="O8" s="4">
        <f>SUM(C8,E8,G8,I8,K8,M8)</f>
        <v>56</v>
      </c>
      <c r="P8" s="5">
        <f>SUM(D8,F8,H8,J8,L8,N8)</f>
        <v>6</v>
      </c>
      <c r="Q8" s="6">
        <f>SUM(C8:N8)</f>
        <v>62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00B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'[1]50 (2) 夜間'!$C$2</f>
        <v>大阪市立大学_経済学部_夜間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14</v>
      </c>
      <c r="D8" s="2">
        <v>2</v>
      </c>
      <c r="E8" s="1">
        <v>4</v>
      </c>
      <c r="F8" s="2">
        <v>2</v>
      </c>
      <c r="G8" s="1">
        <v>3</v>
      </c>
      <c r="H8" s="2">
        <v>0</v>
      </c>
      <c r="I8" s="1"/>
      <c r="J8" s="2"/>
      <c r="K8" s="1"/>
      <c r="L8" s="2"/>
      <c r="M8" s="1"/>
      <c r="N8" s="3"/>
      <c r="O8" s="4">
        <f>SUM(C8,E8,G8,I8,K8,M8)</f>
        <v>21</v>
      </c>
      <c r="P8" s="5">
        <f>SUM(D8,F8,H8,J8,L8,N8)</f>
        <v>4</v>
      </c>
      <c r="Q8" s="6">
        <f>SUM(C8:N8)</f>
        <v>25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00B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'[1]50 (2) 夜間 (2)'!$C$2</f>
        <v>大阪市立大学_経済学部_夜間（２）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>
        <v>4</v>
      </c>
      <c r="J8" s="2">
        <v>0</v>
      </c>
      <c r="K8" s="1">
        <v>2</v>
      </c>
      <c r="L8" s="2">
        <v>1</v>
      </c>
      <c r="M8" s="1"/>
      <c r="N8" s="3"/>
      <c r="O8" s="4">
        <f>SUM(C8,E8,G8,I8,K8,M8)</f>
        <v>6</v>
      </c>
      <c r="P8" s="5">
        <f>SUM(D8,F8,H8,J8,L8,N8)</f>
        <v>1</v>
      </c>
      <c r="Q8" s="6">
        <f>SUM(C8:N8)</f>
        <v>7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'[1]50 (3)'!$C$2</f>
        <v>大阪市立大学_法学部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17</v>
      </c>
      <c r="D8" s="2">
        <v>3</v>
      </c>
      <c r="E8" s="1">
        <v>1</v>
      </c>
      <c r="F8" s="2">
        <v>2</v>
      </c>
      <c r="G8" s="1">
        <v>1</v>
      </c>
      <c r="H8" s="2">
        <v>1</v>
      </c>
      <c r="I8" s="1">
        <v>2</v>
      </c>
      <c r="J8" s="2"/>
      <c r="K8" s="1"/>
      <c r="L8" s="2"/>
      <c r="M8" s="1">
        <v>2</v>
      </c>
      <c r="N8" s="3"/>
      <c r="O8" s="4">
        <f>SUM(C8,E8,G8,I8,K8,M8)</f>
        <v>23</v>
      </c>
      <c r="P8" s="5">
        <f>SUM(D8,F8,H8,J8,L8,N8)</f>
        <v>6</v>
      </c>
      <c r="Q8" s="6">
        <f>SUM(C8:N8)</f>
        <v>29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00B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'[1]50 (3) 夜間'!$C$2</f>
        <v>大阪市立大学_法学部_夜間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6</v>
      </c>
      <c r="D8" s="2">
        <v>5</v>
      </c>
      <c r="E8" s="1">
        <v>1</v>
      </c>
      <c r="F8" s="2">
        <v>1</v>
      </c>
      <c r="G8" s="1">
        <v>2</v>
      </c>
      <c r="H8" s="2"/>
      <c r="I8" s="1"/>
      <c r="J8" s="2"/>
      <c r="K8" s="1"/>
      <c r="L8" s="2"/>
      <c r="M8" s="1"/>
      <c r="N8" s="3"/>
      <c r="O8" s="4">
        <f>SUM(C8,E8,G8,I8,K8,M8)</f>
        <v>9</v>
      </c>
      <c r="P8" s="5">
        <f>SUM(D8,F8,H8,J8,L8,N8)</f>
        <v>6</v>
      </c>
      <c r="Q8" s="6">
        <f>SUM(C8:N8)</f>
        <v>15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'[1]8 (2)'!$C$2</f>
        <v>岩手県立大学_社会福祉学部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</v>
      </c>
      <c r="D8" s="2">
        <v>0</v>
      </c>
      <c r="E8" s="1">
        <v>0</v>
      </c>
      <c r="F8" s="2">
        <v>1</v>
      </c>
      <c r="G8" s="1">
        <v>1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3</v>
      </c>
      <c r="P8" s="5">
        <f>SUM(D8,F8,H8,J8,L8,N8)</f>
        <v>1</v>
      </c>
      <c r="Q8" s="6">
        <f>SUM(C8:N8)</f>
        <v>4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00B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'[1]50 (3) 夜間 (2)'!$C$2</f>
        <v>大阪市立大学_法学部_夜間（２）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>
        <v>2</v>
      </c>
      <c r="J8" s="2"/>
      <c r="K8" s="1">
        <v>1</v>
      </c>
      <c r="L8" s="2">
        <v>1</v>
      </c>
      <c r="M8" s="1">
        <v>3</v>
      </c>
      <c r="N8" s="3"/>
      <c r="O8" s="4">
        <f>SUM(C8,E8,G8,I8,K8,M8)</f>
        <v>6</v>
      </c>
      <c r="P8" s="5">
        <f>SUM(D8,F8,H8,J8,L8,N8)</f>
        <v>1</v>
      </c>
      <c r="Q8" s="6">
        <f>SUM(C8:N8)</f>
        <v>7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'[1]50 (4)'!$C$2</f>
        <v>大阪市立大学_文学部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5</v>
      </c>
      <c r="D8" s="2">
        <v>6</v>
      </c>
      <c r="E8" s="1">
        <v>2</v>
      </c>
      <c r="F8" s="2">
        <v>1</v>
      </c>
      <c r="G8" s="1">
        <v>1</v>
      </c>
      <c r="H8" s="2">
        <v>1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8</v>
      </c>
      <c r="P8" s="5">
        <f>SUM(D8,F8,H8,J8,L8,N8)</f>
        <v>8</v>
      </c>
      <c r="Q8" s="6">
        <f>SUM(C8:N8)</f>
        <v>16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00B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'[1]50 (4) 夜間'!$C$2</f>
        <v>大阪市立大学_文学部_夜間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10</v>
      </c>
      <c r="D8" s="2">
        <v>6</v>
      </c>
      <c r="E8" s="1">
        <v>2</v>
      </c>
      <c r="F8" s="2">
        <v>1</v>
      </c>
      <c r="G8" s="1">
        <v>0</v>
      </c>
      <c r="H8" s="2">
        <v>0</v>
      </c>
      <c r="I8" s="1">
        <v>0</v>
      </c>
      <c r="J8" s="2">
        <v>2</v>
      </c>
      <c r="K8" s="1">
        <v>0</v>
      </c>
      <c r="L8" s="2">
        <v>1</v>
      </c>
      <c r="M8" s="1">
        <v>0</v>
      </c>
      <c r="N8" s="3">
        <v>0</v>
      </c>
      <c r="O8" s="4">
        <f>SUM(C8,E8,G8,I8,K8,M8)</f>
        <v>12</v>
      </c>
      <c r="P8" s="5">
        <f>SUM(D8,F8,H8,J8,L8,N8)</f>
        <v>10</v>
      </c>
      <c r="Q8" s="6">
        <f>SUM(C8:N8)</f>
        <v>22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00B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'[1]50 (4) 夜間 (2)'!$C$2</f>
        <v>大阪市立大学_文学部
_（修業年限5年）_夜間（２）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/>
      <c r="J8" s="2">
        <v>2</v>
      </c>
      <c r="K8" s="1"/>
      <c r="L8" s="2">
        <v>1</v>
      </c>
      <c r="M8" s="1"/>
      <c r="N8" s="3"/>
      <c r="O8" s="4">
        <f>SUM(C8,E8,G8,I8,K8,M8)</f>
        <v>0</v>
      </c>
      <c r="P8" s="5">
        <f>SUM(D8,F8,H8,J8,L8,N8)</f>
        <v>3</v>
      </c>
      <c r="Q8" s="6">
        <f>SUM(C8:N8)</f>
        <v>3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'[1]50 (5)'!$C$2</f>
        <v>大阪市立大学_理学部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25</v>
      </c>
      <c r="D8" s="2">
        <v>5</v>
      </c>
      <c r="E8" s="1">
        <v>6</v>
      </c>
      <c r="F8" s="2">
        <v>0</v>
      </c>
      <c r="G8" s="1">
        <v>4</v>
      </c>
      <c r="H8" s="2">
        <v>0</v>
      </c>
      <c r="I8" s="1">
        <v>1</v>
      </c>
      <c r="J8" s="2">
        <v>0</v>
      </c>
      <c r="K8" s="1"/>
      <c r="L8" s="2"/>
      <c r="M8" s="1"/>
      <c r="N8" s="3"/>
      <c r="O8" s="4">
        <f>SUM(C8,E8,G8,I8,K8,M8)</f>
        <v>36</v>
      </c>
      <c r="P8" s="5">
        <f>SUM(D8,F8,H8,J8,L8,N8)</f>
        <v>5</v>
      </c>
      <c r="Q8" s="6">
        <f>SUM(C8:N8)</f>
        <v>41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'[1]50 (6)'!$C$2</f>
        <v>大阪市立大学_工学部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26</v>
      </c>
      <c r="D8" s="2">
        <v>1</v>
      </c>
      <c r="E8" s="1">
        <v>8</v>
      </c>
      <c r="F8" s="2">
        <v>1</v>
      </c>
      <c r="G8" s="1">
        <v>6</v>
      </c>
      <c r="H8" s="2">
        <v>0</v>
      </c>
      <c r="I8" s="1">
        <v>3</v>
      </c>
      <c r="J8" s="2">
        <v>0</v>
      </c>
      <c r="K8" s="1">
        <v>0</v>
      </c>
      <c r="L8" s="2">
        <v>0</v>
      </c>
      <c r="M8" s="1">
        <v>1</v>
      </c>
      <c r="N8" s="3">
        <v>0</v>
      </c>
      <c r="O8" s="4">
        <f>SUM(C8,E8,G8,I8,K8,M8)</f>
        <v>44</v>
      </c>
      <c r="P8" s="5">
        <f>SUM(D8,F8,H8,J8,L8,N8)</f>
        <v>2</v>
      </c>
      <c r="Q8" s="6">
        <f>SUM(C8:N8)</f>
        <v>46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'[1]50 (7)'!$C$2</f>
        <v>大阪市立大学_医学部（群）（専門課程）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>
        <v>9</v>
      </c>
      <c r="H8" s="2">
        <v>3</v>
      </c>
      <c r="I8" s="1">
        <v>2</v>
      </c>
      <c r="J8" s="2">
        <v>1</v>
      </c>
      <c r="K8" s="1">
        <v>2</v>
      </c>
      <c r="L8" s="2"/>
      <c r="M8" s="1">
        <v>1</v>
      </c>
      <c r="N8" s="3"/>
      <c r="O8" s="4">
        <f>SUM(C8,E8,G8,I8,K8,M8)</f>
        <v>14</v>
      </c>
      <c r="P8" s="5">
        <f>SUM(D8,F8,H8,J8,L8,N8)</f>
        <v>4</v>
      </c>
      <c r="Q8" s="6">
        <f>SUM(C8:N8)</f>
        <v>18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'[1]50 (8)'!$C$2</f>
        <v>大阪市立大学_医学部 看護学科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>
        <v>2</v>
      </c>
      <c r="E8" s="1">
        <v>1</v>
      </c>
      <c r="F8" s="2">
        <v>1</v>
      </c>
      <c r="G8" s="1"/>
      <c r="H8" s="2"/>
      <c r="I8" s="1"/>
      <c r="J8" s="2"/>
      <c r="K8" s="1"/>
      <c r="L8" s="2"/>
      <c r="M8" s="1"/>
      <c r="N8" s="3"/>
      <c r="O8" s="4">
        <f>SUM(C8,E8,G8,I8,K8,M8)</f>
        <v>1</v>
      </c>
      <c r="P8" s="5">
        <f>SUM(D8,F8,H8,J8,L8,N8)</f>
        <v>3</v>
      </c>
      <c r="Q8" s="6">
        <f>SUM(C8:N8)</f>
        <v>4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'[1]50 (9)'!$C$2</f>
        <v>大阪市立大学_生活科学部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0</v>
      </c>
      <c r="D8" s="2">
        <v>1</v>
      </c>
      <c r="E8" s="1">
        <v>1</v>
      </c>
      <c r="F8" s="2">
        <v>1</v>
      </c>
      <c r="G8" s="1"/>
      <c r="H8" s="2">
        <v>1</v>
      </c>
      <c r="I8" s="1"/>
      <c r="J8" s="2"/>
      <c r="K8" s="1"/>
      <c r="L8" s="2"/>
      <c r="M8" s="1"/>
      <c r="N8" s="3"/>
      <c r="O8" s="4">
        <f>SUM(C8,E8,G8,I8,K8,M8)</f>
        <v>1</v>
      </c>
      <c r="P8" s="5">
        <f>SUM(D8,F8,H8,J8,L8,N8)</f>
        <v>3</v>
      </c>
      <c r="Q8" s="6">
        <f>SUM(C8:N8)</f>
        <v>4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'[1]51'!$C$2</f>
        <v>兵庫県立大学_経済学部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25</v>
      </c>
      <c r="D8" s="2">
        <v>11</v>
      </c>
      <c r="E8" s="1">
        <v>5</v>
      </c>
      <c r="F8" s="2">
        <v>3</v>
      </c>
      <c r="G8" s="1">
        <v>5</v>
      </c>
      <c r="H8" s="2">
        <v>2</v>
      </c>
      <c r="I8" s="1">
        <v>2</v>
      </c>
      <c r="J8" s="2"/>
      <c r="K8" s="1"/>
      <c r="L8" s="2"/>
      <c r="M8" s="1"/>
      <c r="N8" s="3"/>
      <c r="O8" s="4">
        <f>SUM(C8,E8,G8,I8,K8,M8)</f>
        <v>37</v>
      </c>
      <c r="P8" s="5">
        <f>SUM(D8,F8,H8,J8,L8,N8)</f>
        <v>16</v>
      </c>
      <c r="Q8" s="6">
        <f>SUM(C8:N8)</f>
        <v>53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'[1]8 (3)'!$C$2</f>
        <v>岩手県立大学_ソフトウェア情報学部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35</v>
      </c>
      <c r="D8" s="2">
        <v>1</v>
      </c>
      <c r="E8" s="1">
        <v>29</v>
      </c>
      <c r="F8" s="2">
        <v>1</v>
      </c>
      <c r="G8" s="1">
        <v>10</v>
      </c>
      <c r="H8" s="2">
        <v>1</v>
      </c>
      <c r="I8" s="1">
        <v>7</v>
      </c>
      <c r="J8" s="2">
        <v>3</v>
      </c>
      <c r="K8" s="1">
        <v>3</v>
      </c>
      <c r="L8" s="2">
        <v>0</v>
      </c>
      <c r="M8" s="1">
        <v>1</v>
      </c>
      <c r="N8" s="3">
        <v>0</v>
      </c>
      <c r="O8" s="4">
        <f>SUM(C8,E8,G8,I8,K8,M8)</f>
        <v>85</v>
      </c>
      <c r="P8" s="5">
        <f>SUM(D8,F8,H8,J8,L8,N8)</f>
        <v>6</v>
      </c>
      <c r="Q8" s="6">
        <f>SUM(C8:N8)</f>
        <v>91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'[1]51 (2)'!$C$2</f>
        <v>兵庫県立大学_経営学部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 t="e">
        <f>IF(#REF!="","",#REF!)</f>
        <v>#REF!</v>
      </c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33</v>
      </c>
      <c r="D8" s="2">
        <v>8</v>
      </c>
      <c r="E8" s="1">
        <v>12</v>
      </c>
      <c r="F8" s="2">
        <v>2</v>
      </c>
      <c r="G8" s="1">
        <v>3</v>
      </c>
      <c r="H8" s="2"/>
      <c r="I8" s="1"/>
      <c r="J8" s="2"/>
      <c r="K8" s="1"/>
      <c r="L8" s="2"/>
      <c r="M8" s="1"/>
      <c r="N8" s="3"/>
      <c r="O8" s="4">
        <f>SUM(C8,E8,G8,I8,K8,M8)</f>
        <v>48</v>
      </c>
      <c r="P8" s="5">
        <f>SUM(D8,F8,H8,J8,L8,N8)</f>
        <v>10</v>
      </c>
      <c r="Q8" s="6">
        <f>SUM(C8:N8)</f>
        <v>58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'[1]51 (3)'!$C$2</f>
        <v>兵庫県立大学_工学部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 t="e">
        <f>IF(#REF!="","",#REF!)</f>
        <v>#REF!</v>
      </c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66</v>
      </c>
      <c r="D8" s="2">
        <v>2</v>
      </c>
      <c r="E8" s="1">
        <v>42</v>
      </c>
      <c r="F8" s="2">
        <v>3</v>
      </c>
      <c r="G8" s="1">
        <v>23</v>
      </c>
      <c r="H8" s="2"/>
      <c r="I8" s="1">
        <v>3</v>
      </c>
      <c r="J8" s="2"/>
      <c r="K8" s="1"/>
      <c r="L8" s="2"/>
      <c r="M8" s="1"/>
      <c r="N8" s="3"/>
      <c r="O8" s="4">
        <f>SUM(C8,E8,G8,I8,K8,M8)</f>
        <v>134</v>
      </c>
      <c r="P8" s="5">
        <f>SUM(D8,F8,H8,J8,L8,N8)</f>
        <v>5</v>
      </c>
      <c r="Q8" s="6">
        <f>SUM(C8:N8)</f>
        <v>139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'[1]51 (4)'!$C$2</f>
        <v>兵庫県立大学_理学部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 t="e">
        <f>IF(#REF!="","",#REF!)</f>
        <v>#REF!</v>
      </c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31</v>
      </c>
      <c r="D8" s="2">
        <v>9</v>
      </c>
      <c r="E8" s="1">
        <v>11</v>
      </c>
      <c r="F8" s="2">
        <v>1</v>
      </c>
      <c r="G8" s="1">
        <v>3</v>
      </c>
      <c r="H8" s="2">
        <v>1</v>
      </c>
      <c r="I8" s="1">
        <v>2</v>
      </c>
      <c r="J8" s="2"/>
      <c r="K8" s="1"/>
      <c r="L8" s="2"/>
      <c r="M8" s="1"/>
      <c r="N8" s="3"/>
      <c r="O8" s="4">
        <f>SUM(C8,E8,G8,I8,K8,M8)</f>
        <v>47</v>
      </c>
      <c r="P8" s="5">
        <f>SUM(D8,F8,H8,J8,L8,N8)</f>
        <v>11</v>
      </c>
      <c r="Q8" s="6">
        <f>SUM(C8:N8)</f>
        <v>58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'[1]51 (5)'!$C$2</f>
        <v>兵庫県立大学_環境人間学部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 t="e">
        <f>IF(#REF!="","",#REF!)</f>
        <v>#REF!</v>
      </c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9</v>
      </c>
      <c r="D8" s="2">
        <v>6</v>
      </c>
      <c r="E8" s="1">
        <v>6</v>
      </c>
      <c r="F8" s="2">
        <v>3</v>
      </c>
      <c r="G8" s="1">
        <v>2</v>
      </c>
      <c r="H8" s="2"/>
      <c r="I8" s="1"/>
      <c r="J8" s="2">
        <v>1</v>
      </c>
      <c r="K8" s="1"/>
      <c r="L8" s="2"/>
      <c r="M8" s="1"/>
      <c r="N8" s="3"/>
      <c r="O8" s="4">
        <f>SUM(C8,E8,G8,I8,K8,M8)</f>
        <v>17</v>
      </c>
      <c r="P8" s="5">
        <f>SUM(D8,F8,H8,J8,L8,N8)</f>
        <v>10</v>
      </c>
      <c r="Q8" s="6">
        <f>SUM(C8:N8)</f>
        <v>27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'[1]51 (6)'!$C$2</f>
        <v>兵庫県立大学_看護学部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 t="e">
        <f>IF(#REF!="","",#REF!)</f>
        <v>#REF!</v>
      </c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>
        <v>6</v>
      </c>
      <c r="E8" s="1"/>
      <c r="F8" s="2">
        <v>1</v>
      </c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7</v>
      </c>
      <c r="Q8" s="6">
        <f>SUM(C8:N8)</f>
        <v>7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'[1]52'!$C$2</f>
        <v>神戸市外国語大学_外国語学部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49</v>
      </c>
      <c r="D8" s="2">
        <v>99</v>
      </c>
      <c r="E8" s="1">
        <v>13</v>
      </c>
      <c r="F8" s="2">
        <v>17</v>
      </c>
      <c r="G8" s="1">
        <v>6</v>
      </c>
      <c r="H8" s="2">
        <v>2</v>
      </c>
      <c r="I8" s="1">
        <v>2</v>
      </c>
      <c r="J8" s="2">
        <v>1</v>
      </c>
      <c r="K8" s="1">
        <v>1</v>
      </c>
      <c r="L8" s="2"/>
      <c r="M8" s="1"/>
      <c r="N8" s="3"/>
      <c r="O8" s="4">
        <f>SUM(C8,E8,G8,I8,K8,M8)</f>
        <v>71</v>
      </c>
      <c r="P8" s="5">
        <f>SUM(D8,F8,H8,J8,L8,N8)</f>
        <v>119</v>
      </c>
      <c r="Q8" s="6">
        <f>SUM(C8:N8)</f>
        <v>190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00B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'[1]52 夜間'!$C$2</f>
        <v>神戸市外国語大学_外国語学部（夜間主コース）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20</v>
      </c>
      <c r="D8" s="2">
        <v>31</v>
      </c>
      <c r="E8" s="1">
        <v>11</v>
      </c>
      <c r="F8" s="2">
        <v>10</v>
      </c>
      <c r="G8" s="1">
        <v>4</v>
      </c>
      <c r="H8" s="2">
        <v>2</v>
      </c>
      <c r="I8" s="1">
        <v>1</v>
      </c>
      <c r="J8" s="2">
        <v>2</v>
      </c>
      <c r="K8" s="1">
        <v>1</v>
      </c>
      <c r="L8" s="2"/>
      <c r="M8" s="1"/>
      <c r="N8" s="3"/>
      <c r="O8" s="4">
        <f>SUM(C8,E8,G8,I8,K8,M8)</f>
        <v>37</v>
      </c>
      <c r="P8" s="5">
        <f>SUM(D8,F8,H8,J8,L8,N8)</f>
        <v>45</v>
      </c>
      <c r="Q8" s="6">
        <f>SUM(C8:N8)</f>
        <v>82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'[1]53'!$C$2</f>
        <v>神戸市看護大学_看護学部 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>
        <v>3</v>
      </c>
      <c r="E8" s="1">
        <v>4</v>
      </c>
      <c r="F8" s="2"/>
      <c r="G8" s="1"/>
      <c r="H8" s="2">
        <v>2</v>
      </c>
      <c r="I8" s="1">
        <v>1</v>
      </c>
      <c r="J8" s="2"/>
      <c r="K8" s="1"/>
      <c r="L8" s="2"/>
      <c r="M8" s="1"/>
      <c r="N8" s="3"/>
      <c r="O8" s="4">
        <f>SUM(C8,E8,G8,I8,K8,M8)</f>
        <v>5</v>
      </c>
      <c r="P8" s="5">
        <f>SUM(D8,F8,H8,J8,L8,N8)</f>
        <v>5</v>
      </c>
      <c r="Q8" s="6">
        <f>SUM(C8:N8)</f>
        <v>10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'[1]54'!$C$2</f>
        <v>奈良県立医科大学_医学部（群）（専門課程）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>
        <v>11</v>
      </c>
      <c r="H8" s="2"/>
      <c r="I8" s="1">
        <v>3</v>
      </c>
      <c r="J8" s="2"/>
      <c r="K8" s="1"/>
      <c r="L8" s="2"/>
      <c r="M8" s="1"/>
      <c r="N8" s="3"/>
      <c r="O8" s="4">
        <f>SUM(C8,E8,G8,I8,K8,M8)</f>
        <v>14</v>
      </c>
      <c r="P8" s="5">
        <f>SUM(D8,F8,H8,J8,L8,N8)</f>
        <v>0</v>
      </c>
      <c r="Q8" s="6">
        <f>SUM(C8:N8)</f>
        <v>14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'[1]54 (2)'!$C$2</f>
        <v>奈良県立医科大学_医学部（保健学科）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0</v>
      </c>
      <c r="D8" s="2">
        <v>6</v>
      </c>
      <c r="E8" s="1">
        <v>2</v>
      </c>
      <c r="F8" s="2">
        <v>1</v>
      </c>
      <c r="G8" s="1"/>
      <c r="H8" s="2"/>
      <c r="I8" s="1"/>
      <c r="J8" s="2"/>
      <c r="K8" s="1"/>
      <c r="L8" s="2"/>
      <c r="M8" s="1"/>
      <c r="N8" s="3"/>
      <c r="O8" s="4">
        <f>SUM(C8,E8,G8,I8,K8,M8)</f>
        <v>2</v>
      </c>
      <c r="P8" s="5">
        <f>SUM(D8,F8,H8,J8,L8,N8)</f>
        <v>7</v>
      </c>
      <c r="Q8" s="6">
        <f>SUM(C8:N8)</f>
        <v>9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'[1]8 (4)'!$C$2</f>
        <v>岩手県立大学_総合政策学部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5</v>
      </c>
      <c r="D8" s="2">
        <v>5</v>
      </c>
      <c r="E8" s="1">
        <v>2</v>
      </c>
      <c r="F8" s="2">
        <v>2</v>
      </c>
      <c r="G8" s="1">
        <v>2</v>
      </c>
      <c r="H8" s="2">
        <v>1</v>
      </c>
      <c r="I8" s="1">
        <v>1</v>
      </c>
      <c r="J8" s="2">
        <v>1</v>
      </c>
      <c r="K8" s="1">
        <v>1</v>
      </c>
      <c r="L8" s="2">
        <v>0</v>
      </c>
      <c r="M8" s="1">
        <v>0</v>
      </c>
      <c r="N8" s="3">
        <v>0</v>
      </c>
      <c r="O8" s="4">
        <f>SUM(C8,E8,G8,I8,K8,M8)</f>
        <v>11</v>
      </c>
      <c r="P8" s="5">
        <f>SUM(D8,F8,H8,J8,L8,N8)</f>
        <v>9</v>
      </c>
      <c r="Q8" s="6">
        <f>SUM(C8:N8)</f>
        <v>20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'[1]55'!$C$2</f>
        <v>奈良県立大学_地域創造学部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4</v>
      </c>
      <c r="D8" s="2">
        <v>8</v>
      </c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4</v>
      </c>
      <c r="P8" s="5">
        <f>SUM(D8,F8,H8,J8,L8,N8)</f>
        <v>8</v>
      </c>
      <c r="Q8" s="6">
        <f>SUM(C8:N8)</f>
        <v>12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00B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'[1]55 夜間'!$C$2</f>
        <v>奈良県立大学_地域創造学部_夜間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>
        <v>1</v>
      </c>
      <c r="F8" s="2">
        <v>3</v>
      </c>
      <c r="G8" s="1"/>
      <c r="H8" s="2"/>
      <c r="I8" s="1">
        <v>1</v>
      </c>
      <c r="J8" s="2">
        <v>1</v>
      </c>
      <c r="K8" s="1"/>
      <c r="L8" s="2"/>
      <c r="M8" s="1"/>
      <c r="N8" s="3"/>
      <c r="O8" s="4">
        <f>SUM(C8,E8,G8,I8,K8,M8)</f>
        <v>2</v>
      </c>
      <c r="P8" s="5">
        <f>SUM(D8,F8,H8,J8,L8,N8)</f>
        <v>4</v>
      </c>
      <c r="Q8" s="6">
        <f>SUM(C8:N8)</f>
        <v>6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'[1]56'!$C$2</f>
        <v>和歌山県立医科大学_医学部（群）（専門課程）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 t="e">
        <f>IF(#REF!="","",#REF!)</f>
        <v>#REF!</v>
      </c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>
        <v>4</v>
      </c>
      <c r="H8" s="2">
        <v>1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4</v>
      </c>
      <c r="P8" s="5">
        <f>SUM(D8,F8,H8,J8,L8,N8)</f>
        <v>1</v>
      </c>
      <c r="Q8" s="6">
        <f>SUM(C8:N8)</f>
        <v>5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'[1]56 (2)'!$C$2</f>
        <v>和歌山県立医科大学_保健看護学部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</v>
      </c>
      <c r="D8" s="2">
        <v>7</v>
      </c>
      <c r="E8" s="1"/>
      <c r="F8" s="2"/>
      <c r="G8" s="1"/>
      <c r="H8" s="2">
        <v>2</v>
      </c>
      <c r="I8" s="1"/>
      <c r="J8" s="2">
        <v>1</v>
      </c>
      <c r="K8" s="1"/>
      <c r="L8" s="2"/>
      <c r="M8" s="1"/>
      <c r="N8" s="3"/>
      <c r="O8" s="4">
        <f>SUM(C8,E8,G8,I8,K8,M8)</f>
        <v>1</v>
      </c>
      <c r="P8" s="5">
        <f>SUM(D8,F8,H8,J8,L8,N8)</f>
        <v>10</v>
      </c>
      <c r="Q8" s="6">
        <f>SUM(C8:N8)</f>
        <v>11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'[1]57'!$C$2</f>
        <v>島根県立大学_総合政策学部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21</v>
      </c>
      <c r="D8" s="2">
        <v>3</v>
      </c>
      <c r="E8" s="1">
        <v>8</v>
      </c>
      <c r="F8" s="2">
        <v>3</v>
      </c>
      <c r="G8" s="1">
        <v>3</v>
      </c>
      <c r="H8" s="2"/>
      <c r="I8" s="1"/>
      <c r="J8" s="2"/>
      <c r="K8" s="1"/>
      <c r="L8" s="2"/>
      <c r="M8" s="1"/>
      <c r="N8" s="3"/>
      <c r="O8" s="4">
        <f>SUM(C8,E8,G8,I8,K8,M8)</f>
        <v>32</v>
      </c>
      <c r="P8" s="5">
        <f>SUM(D8,F8,H8,J8,L8,N8)</f>
        <v>6</v>
      </c>
      <c r="Q8" s="6">
        <f>SUM(C8:N8)</f>
        <v>38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'[1]58'!$C$2</f>
        <v>岡山県立大学_保健福祉学部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</v>
      </c>
      <c r="D8" s="2">
        <v>1</v>
      </c>
      <c r="E8" s="1">
        <v>0</v>
      </c>
      <c r="F8" s="2">
        <v>0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2</v>
      </c>
      <c r="P8" s="5">
        <f>SUM(D8,F8,H8,J8,L8,N8)</f>
        <v>1</v>
      </c>
      <c r="Q8" s="6">
        <f>SUM(C8:N8)</f>
        <v>3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'[1]58 (2)'!$C$2</f>
        <v>岡山県立大学_情報工学部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15</v>
      </c>
      <c r="D8" s="2">
        <v>0</v>
      </c>
      <c r="E8" s="1">
        <v>8</v>
      </c>
      <c r="F8" s="2">
        <v>0</v>
      </c>
      <c r="G8" s="1">
        <v>1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24</v>
      </c>
      <c r="P8" s="5">
        <f>SUM(D8,F8,H8,J8,L8,N8)</f>
        <v>0</v>
      </c>
      <c r="Q8" s="6">
        <f>SUM(C8:N8)</f>
        <v>24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'[1]58 (3)'!$C$2</f>
        <v>岡山県立大学_デザイン学部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5</v>
      </c>
      <c r="D8" s="2">
        <v>5</v>
      </c>
      <c r="E8" s="1">
        <v>1</v>
      </c>
      <c r="F8" s="2">
        <v>2</v>
      </c>
      <c r="G8" s="1">
        <v>0</v>
      </c>
      <c r="H8" s="2">
        <v>0</v>
      </c>
      <c r="I8" s="1">
        <v>0</v>
      </c>
      <c r="J8" s="2">
        <v>0</v>
      </c>
      <c r="K8" s="1"/>
      <c r="L8" s="2"/>
      <c r="M8" s="1"/>
      <c r="N8" s="3"/>
      <c r="O8" s="4">
        <f>SUM(C8,E8,G8,I8,K8,M8)</f>
        <v>6</v>
      </c>
      <c r="P8" s="5">
        <f>SUM(D8,F8,H8,J8,L8,N8)</f>
        <v>7</v>
      </c>
      <c r="Q8" s="6">
        <f>SUM(C8:N8)</f>
        <v>13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'[1]59'!$C$2</f>
        <v>新見公立大学_看護学部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0</v>
      </c>
      <c r="D8" s="2">
        <v>0</v>
      </c>
      <c r="E8" s="1">
        <v>0</v>
      </c>
      <c r="F8" s="2">
        <v>0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'[1]60'!$C$2</f>
        <v>県立広島大学_人間文化学部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</v>
      </c>
      <c r="D8" s="2">
        <v>7</v>
      </c>
      <c r="E8" s="1">
        <v>3</v>
      </c>
      <c r="F8" s="2">
        <v>1</v>
      </c>
      <c r="G8" s="1">
        <v>1</v>
      </c>
      <c r="H8" s="2">
        <v>2</v>
      </c>
      <c r="I8" s="1">
        <v>0</v>
      </c>
      <c r="J8" s="2">
        <v>0</v>
      </c>
      <c r="K8" s="1"/>
      <c r="L8" s="2"/>
      <c r="M8" s="1"/>
      <c r="N8" s="3"/>
      <c r="O8" s="4">
        <f>SUM(C8,E8,G8,I8,K8,M8)</f>
        <v>6</v>
      </c>
      <c r="P8" s="5">
        <f>SUM(D8,F8,H8,J8,L8,N8)</f>
        <v>10</v>
      </c>
      <c r="Q8" s="6">
        <f>SUM(C8:N8)</f>
        <v>16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'[1]9'!$C$2</f>
        <v>宮城大学_看護学部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>
        <v>4</v>
      </c>
      <c r="E8" s="1"/>
      <c r="F8" s="2">
        <v>2</v>
      </c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6</v>
      </c>
      <c r="Q8" s="6">
        <f>SUM(C8:N8)</f>
        <v>6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'[1]60 (2)'!$C$2</f>
        <v>県立広島大学_経営情報学部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3</v>
      </c>
      <c r="D8" s="2">
        <v>1</v>
      </c>
      <c r="E8" s="1">
        <v>0</v>
      </c>
      <c r="F8" s="2">
        <v>1</v>
      </c>
      <c r="G8" s="1">
        <v>0</v>
      </c>
      <c r="H8" s="2">
        <v>0</v>
      </c>
      <c r="I8" s="1">
        <v>0</v>
      </c>
      <c r="J8" s="2">
        <v>0</v>
      </c>
      <c r="K8" s="1"/>
      <c r="L8" s="2"/>
      <c r="M8" s="1"/>
      <c r="N8" s="3"/>
      <c r="O8" s="4">
        <f>SUM(C8,E8,G8,I8,K8,M8)</f>
        <v>3</v>
      </c>
      <c r="P8" s="5">
        <f>SUM(D8,F8,H8,J8,L8,N8)</f>
        <v>2</v>
      </c>
      <c r="Q8" s="6">
        <f>SUM(C8:N8)</f>
        <v>5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'[1]60 (3)'!$C$2</f>
        <v>県立広島大学_生命環境学部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14</v>
      </c>
      <c r="D8" s="2">
        <v>2</v>
      </c>
      <c r="E8" s="1">
        <v>4</v>
      </c>
      <c r="F8" s="2">
        <v>2</v>
      </c>
      <c r="G8" s="1">
        <v>4</v>
      </c>
      <c r="H8" s="2"/>
      <c r="I8" s="1"/>
      <c r="J8" s="2"/>
      <c r="K8" s="1"/>
      <c r="L8" s="2"/>
      <c r="M8" s="1"/>
      <c r="N8" s="3"/>
      <c r="O8" s="4">
        <f>SUM(C8,E8,G8,I8,K8,M8)</f>
        <v>22</v>
      </c>
      <c r="P8" s="5">
        <f>SUM(D8,F8,H8,J8,L8,N8)</f>
        <v>4</v>
      </c>
      <c r="Q8" s="6">
        <f>SUM(C8:N8)</f>
        <v>26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'[1]60 (4)'!$C$2</f>
        <v>県立広島大学_保健福祉学部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</v>
      </c>
      <c r="D8" s="2">
        <v>7</v>
      </c>
      <c r="E8" s="1"/>
      <c r="F8" s="2">
        <v>3</v>
      </c>
      <c r="G8" s="1">
        <v>1</v>
      </c>
      <c r="H8" s="2"/>
      <c r="I8" s="1"/>
      <c r="J8" s="2"/>
      <c r="K8" s="1"/>
      <c r="L8" s="2"/>
      <c r="M8" s="1"/>
      <c r="N8" s="3"/>
      <c r="O8" s="4">
        <f>SUM(C8,E8,G8,I8,K8,M8)</f>
        <v>3</v>
      </c>
      <c r="P8" s="5">
        <f>SUM(D8,F8,H8,J8,L8,N8)</f>
        <v>10</v>
      </c>
      <c r="Q8" s="6">
        <f>SUM(C8:N8)</f>
        <v>13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'[1]61'!$C$2</f>
        <v>広島市立大学_国際学部（群）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</v>
      </c>
      <c r="D8" s="2">
        <v>13</v>
      </c>
      <c r="E8" s="1">
        <v>1</v>
      </c>
      <c r="F8" s="2">
        <v>2</v>
      </c>
      <c r="G8" s="1">
        <v>0</v>
      </c>
      <c r="H8" s="2">
        <v>1</v>
      </c>
      <c r="I8" s="1">
        <v>0</v>
      </c>
      <c r="J8" s="2">
        <v>0</v>
      </c>
      <c r="K8" s="1">
        <v>0</v>
      </c>
      <c r="L8" s="2">
        <v>1</v>
      </c>
      <c r="M8" s="1">
        <v>0</v>
      </c>
      <c r="N8" s="3">
        <v>0</v>
      </c>
      <c r="O8" s="4">
        <f>SUM(C8,E8,G8,I8,K8,M8)</f>
        <v>3</v>
      </c>
      <c r="P8" s="5">
        <f>SUM(D8,F8,H8,J8,L8,N8)</f>
        <v>17</v>
      </c>
      <c r="Q8" s="6">
        <f>SUM(C8:N8)</f>
        <v>20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'[1]61 (2)'!$C$2</f>
        <v>広島市立大学_情報科学部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43</v>
      </c>
      <c r="D8" s="2">
        <v>2</v>
      </c>
      <c r="E8" s="1">
        <v>16</v>
      </c>
      <c r="F8" s="2">
        <v>0</v>
      </c>
      <c r="G8" s="1">
        <v>3</v>
      </c>
      <c r="H8" s="2">
        <v>0</v>
      </c>
      <c r="I8" s="1">
        <v>1</v>
      </c>
      <c r="J8" s="2">
        <v>0</v>
      </c>
      <c r="K8" s="1">
        <v>2</v>
      </c>
      <c r="L8" s="2">
        <v>0</v>
      </c>
      <c r="M8" s="1">
        <v>0</v>
      </c>
      <c r="N8" s="3">
        <v>0</v>
      </c>
      <c r="O8" s="4">
        <f>SUM(C8,E8,G8,I8,K8,M8)</f>
        <v>65</v>
      </c>
      <c r="P8" s="5">
        <f>SUM(D8,F8,H8,J8,L8,N8)</f>
        <v>2</v>
      </c>
      <c r="Q8" s="6">
        <f>SUM(C8:N8)</f>
        <v>67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'[1]61 (3)'!$C$2</f>
        <v>広島市立大学_芸術学部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</v>
      </c>
      <c r="D8" s="2">
        <v>8</v>
      </c>
      <c r="E8" s="1">
        <v>1</v>
      </c>
      <c r="F8" s="2">
        <v>2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2</v>
      </c>
      <c r="P8" s="5">
        <f>SUM(D8,F8,H8,J8,L8,N8)</f>
        <v>10</v>
      </c>
      <c r="Q8" s="6">
        <f>SUM(C8:N8)</f>
        <v>12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'[1]62'!$C$2</f>
        <v>尾道大学_経済情報学部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8</v>
      </c>
      <c r="D8" s="2">
        <v>2</v>
      </c>
      <c r="E8" s="1">
        <v>3</v>
      </c>
      <c r="F8" s="2"/>
      <c r="G8" s="1">
        <v>2</v>
      </c>
      <c r="H8" s="2">
        <v>1</v>
      </c>
      <c r="I8" s="1">
        <v>1</v>
      </c>
      <c r="J8" s="2"/>
      <c r="K8" s="1"/>
      <c r="L8" s="2"/>
      <c r="M8" s="1"/>
      <c r="N8" s="3"/>
      <c r="O8" s="4">
        <f>SUM(C8,E8,G8,I8,K8,M8)</f>
        <v>14</v>
      </c>
      <c r="P8" s="5">
        <f>SUM(D8,F8,H8,J8,L8,N8)</f>
        <v>3</v>
      </c>
      <c r="Q8" s="6">
        <f>SUM(C8:N8)</f>
        <v>17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'[1]62 (2)'!$C$2</f>
        <v>尾道大学_芸術文化学部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3</v>
      </c>
      <c r="D8" s="2">
        <v>7</v>
      </c>
      <c r="E8" s="1">
        <v>1</v>
      </c>
      <c r="F8" s="2">
        <v>2</v>
      </c>
      <c r="G8" s="1">
        <v>2</v>
      </c>
      <c r="H8" s="2">
        <v>1</v>
      </c>
      <c r="I8" s="1"/>
      <c r="J8" s="2"/>
      <c r="K8" s="1"/>
      <c r="L8" s="2"/>
      <c r="M8" s="1"/>
      <c r="N8" s="3"/>
      <c r="O8" s="4">
        <f>SUM(C8,E8,G8,I8,K8,M8)</f>
        <v>6</v>
      </c>
      <c r="P8" s="5">
        <f>SUM(D8,F8,H8,J8,L8,N8)</f>
        <v>10</v>
      </c>
      <c r="Q8" s="6">
        <f>SUM(C8:N8)</f>
        <v>16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'[1]63'!$C$2</f>
        <v>福山市立大学_教育学部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'[1]63 (2)'!$C$2</f>
        <v>福山市立大学_都市経営学部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'[1]9 (2)'!$C$2</f>
        <v>宮城大学_事業構想学部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10</v>
      </c>
      <c r="D8" s="2">
        <v>5</v>
      </c>
      <c r="E8" s="1">
        <v>6</v>
      </c>
      <c r="F8" s="2"/>
      <c r="G8" s="1">
        <v>4</v>
      </c>
      <c r="H8" s="2">
        <v>3</v>
      </c>
      <c r="I8" s="1"/>
      <c r="J8" s="2"/>
      <c r="K8" s="1"/>
      <c r="L8" s="2"/>
      <c r="M8" s="1"/>
      <c r="N8" s="3"/>
      <c r="O8" s="4">
        <f>SUM(C8,E8,G8,I8,K8,M8)</f>
        <v>20</v>
      </c>
      <c r="P8" s="5">
        <f>SUM(D8,F8,H8,J8,L8,N8)</f>
        <v>8</v>
      </c>
      <c r="Q8" s="6">
        <f>SUM(C8:N8)</f>
        <v>28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'[1]64'!$C$2</f>
        <v>山口県立大学_国際文化学部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</v>
      </c>
      <c r="D8" s="2">
        <v>6</v>
      </c>
      <c r="E8" s="1">
        <v>2</v>
      </c>
      <c r="F8" s="2">
        <v>1</v>
      </c>
      <c r="G8" s="1"/>
      <c r="H8" s="2"/>
      <c r="I8" s="1"/>
      <c r="J8" s="2"/>
      <c r="K8" s="1"/>
      <c r="L8" s="2"/>
      <c r="M8" s="1"/>
      <c r="N8" s="3"/>
      <c r="O8" s="4">
        <f>SUM(C8,E8,G8,I8,K8,M8)</f>
        <v>3</v>
      </c>
      <c r="P8" s="5">
        <f>SUM(D8,F8,H8,J8,L8,N8)</f>
        <v>7</v>
      </c>
      <c r="Q8" s="6">
        <f>SUM(C8:N8)</f>
        <v>10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'[1]64 (2)'!$C$2</f>
        <v>山口県立大学_社会福祉学部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>
        <v>1</v>
      </c>
      <c r="E8" s="1"/>
      <c r="F8" s="2"/>
      <c r="G8" s="1"/>
      <c r="H8" s="2"/>
      <c r="I8" s="1">
        <v>1</v>
      </c>
      <c r="J8" s="2"/>
      <c r="K8" s="1"/>
      <c r="L8" s="2">
        <v>1</v>
      </c>
      <c r="M8" s="1"/>
      <c r="N8" s="3"/>
      <c r="O8" s="4">
        <f>SUM(C8,E8,G8,I8,K8,M8)</f>
        <v>1</v>
      </c>
      <c r="P8" s="5">
        <f>SUM(D8,F8,H8,J8,L8,N8)</f>
        <v>2</v>
      </c>
      <c r="Q8" s="6">
        <f>SUM(C8:N8)</f>
        <v>3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'[1]64 (3)'!$C$2</f>
        <v>山口県立大学_看護栄養学部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>
        <v>1</v>
      </c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1</v>
      </c>
      <c r="Q8" s="6">
        <f>SUM(C8:N8)</f>
        <v>1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'[1]64 (4)'!$C$2</f>
        <v>山口県立大学_生活科学部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>
        <v>1</v>
      </c>
      <c r="H8" s="2"/>
      <c r="I8" s="1"/>
      <c r="J8" s="2"/>
      <c r="K8" s="1"/>
      <c r="L8" s="2"/>
      <c r="M8" s="1"/>
      <c r="N8" s="3"/>
      <c r="O8" s="4">
        <f>SUM(C8,E8,G8,I8,K8,M8)</f>
        <v>1</v>
      </c>
      <c r="P8" s="5">
        <f>SUM(D8,F8,H8,J8,L8,N8)</f>
        <v>0</v>
      </c>
      <c r="Q8" s="6">
        <f>SUM(C8:N8)</f>
        <v>1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'[1]65'!$C$2</f>
        <v>下関市立大学_経済学部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56</v>
      </c>
      <c r="D8" s="2">
        <v>7</v>
      </c>
      <c r="E8" s="1">
        <v>20</v>
      </c>
      <c r="F8" s="2">
        <v>3</v>
      </c>
      <c r="G8" s="1">
        <v>10</v>
      </c>
      <c r="H8" s="2">
        <v>1</v>
      </c>
      <c r="I8" s="1">
        <v>5</v>
      </c>
      <c r="J8" s="2">
        <v>0</v>
      </c>
      <c r="K8" s="1">
        <v>0</v>
      </c>
      <c r="L8" s="2">
        <v>0</v>
      </c>
      <c r="M8" s="1">
        <v>1</v>
      </c>
      <c r="N8" s="3">
        <v>0</v>
      </c>
      <c r="O8" s="4">
        <f>SUM(C8,E8,G8,I8,K8,M8)</f>
        <v>92</v>
      </c>
      <c r="P8" s="5">
        <f>SUM(D8,F8,H8,J8,L8,N8)</f>
        <v>11</v>
      </c>
      <c r="Q8" s="6">
        <f>SUM(C8:N8)</f>
        <v>103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'[1]66'!$C$2</f>
        <v>香川県立保健医療大学_保健医療学部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>
        <v>1</v>
      </c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1</v>
      </c>
      <c r="Q8" s="6">
        <f>SUM(C8:N8)</f>
        <v>1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'[1]67'!$C$2</f>
        <v>愛媛県立医療技術大学_保健科学部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</v>
      </c>
      <c r="D8" s="2">
        <v>1</v>
      </c>
      <c r="E8" s="1">
        <v>1</v>
      </c>
      <c r="F8" s="2">
        <v>1</v>
      </c>
      <c r="G8" s="1"/>
      <c r="H8" s="2"/>
      <c r="I8" s="1"/>
      <c r="J8" s="2"/>
      <c r="K8" s="1"/>
      <c r="L8" s="2"/>
      <c r="M8" s="1"/>
      <c r="N8" s="3"/>
      <c r="O8" s="4">
        <f>SUM(C8,E8,G8,I8,K8,M8)</f>
        <v>3</v>
      </c>
      <c r="P8" s="5">
        <f>SUM(D8,F8,H8,J8,L8,N8)</f>
        <v>2</v>
      </c>
      <c r="Q8" s="6">
        <f>SUM(C8:N8)</f>
        <v>5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'[1]68'!$C$2</f>
        <v>高知県立大学_看護学部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>
        <v>1</v>
      </c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1</v>
      </c>
      <c r="Q8" s="6">
        <f>SUM(C8:N8)</f>
        <v>1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'[1]68 (2)'!$C$2</f>
        <v>高知県立大学_社会福祉学部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>
        <v>1</v>
      </c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1</v>
      </c>
      <c r="Q8" s="6">
        <f>SUM(C8:N8)</f>
        <v>1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'[1]68 (3)'!$C$2</f>
        <v>高知県立大学_生活科学部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>
        <v>3</v>
      </c>
      <c r="G8" s="1"/>
      <c r="H8" s="2">
        <v>3</v>
      </c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6</v>
      </c>
      <c r="Q8" s="6">
        <f>SUM(C8:N8)</f>
        <v>6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'[1]9 (3)'!$C$2</f>
        <v>宮城大学_食産業学部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5</v>
      </c>
      <c r="D8" s="2">
        <v>4</v>
      </c>
      <c r="E8" s="1">
        <v>1</v>
      </c>
      <c r="F8" s="2"/>
      <c r="G8" s="1">
        <v>1</v>
      </c>
      <c r="H8" s="2"/>
      <c r="I8" s="1"/>
      <c r="J8" s="2"/>
      <c r="K8" s="1"/>
      <c r="L8" s="2"/>
      <c r="M8" s="1"/>
      <c r="N8" s="3"/>
      <c r="O8" s="4">
        <f>SUM(C8,E8,G8,I8,K8,M8)</f>
        <v>7</v>
      </c>
      <c r="P8" s="5">
        <f>SUM(D8,F8,H8,J8,L8,N8)</f>
        <v>4</v>
      </c>
      <c r="Q8" s="6">
        <f>SUM(C8:N8)</f>
        <v>11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'[1]68 (4)'!$C$2</f>
        <v>高知県立大学_健康栄養学部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'[1]69'!$C$2</f>
        <v>高知工科大学_システム工学群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'[1]69 (2)'!$C$2</f>
        <v>高知工科大学_環境理工学部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'[1]69 (3)'!$C$2</f>
        <v>高知工科大学_情報学部（群）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'[1]69 (4)'!$C$2</f>
        <v>高知工科大学_マネジメント学部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'[1]69 (5)'!$C$2</f>
        <v>高知工科大学_工学部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64</v>
      </c>
      <c r="D8" s="2">
        <v>1</v>
      </c>
      <c r="E8" s="1">
        <v>19</v>
      </c>
      <c r="F8" s="2">
        <v>2</v>
      </c>
      <c r="G8" s="1">
        <v>9</v>
      </c>
      <c r="H8" s="2">
        <v>0</v>
      </c>
      <c r="I8" s="1">
        <v>3</v>
      </c>
      <c r="J8" s="2">
        <v>0</v>
      </c>
      <c r="K8" s="1">
        <v>1</v>
      </c>
      <c r="L8" s="2">
        <v>0</v>
      </c>
      <c r="M8" s="1">
        <v>0</v>
      </c>
      <c r="N8" s="3">
        <v>0</v>
      </c>
      <c r="O8" s="4">
        <f>SUM(C8,E8,G8,I8,K8,M8)</f>
        <v>96</v>
      </c>
      <c r="P8" s="5">
        <f>SUM(D8,F8,H8,J8,L8,N8)</f>
        <v>3</v>
      </c>
      <c r="Q8" s="6">
        <f>SUM(C8:N8)</f>
        <v>99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'[1]70'!$C$2</f>
        <v>九州歯科大学_歯学部（専門課程）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>
        <v>4</v>
      </c>
      <c r="H8" s="2">
        <v>1</v>
      </c>
      <c r="I8" s="1">
        <v>1</v>
      </c>
      <c r="J8" s="2"/>
      <c r="K8" s="1">
        <v>1</v>
      </c>
      <c r="L8" s="2"/>
      <c r="M8" s="1">
        <v>1</v>
      </c>
      <c r="N8" s="3"/>
      <c r="O8" s="4">
        <f>SUM(C8,E8,G8,I8,K8,M8)</f>
        <v>7</v>
      </c>
      <c r="P8" s="5">
        <f>SUM(D8,F8,H8,J8,L8,N8)</f>
        <v>1</v>
      </c>
      <c r="Q8" s="6">
        <f>SUM(C8:N8)</f>
        <v>8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'[1]70 (2)'!$C$2</f>
        <v>九州歯科大学_歯学部（専門課程）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>
        <v>4</v>
      </c>
      <c r="H8" s="2">
        <v>1</v>
      </c>
      <c r="I8" s="1">
        <v>1</v>
      </c>
      <c r="J8" s="2"/>
      <c r="K8" s="1">
        <v>1</v>
      </c>
      <c r="L8" s="2"/>
      <c r="M8" s="1">
        <v>1</v>
      </c>
      <c r="N8" s="3"/>
      <c r="O8" s="4">
        <f>SUM(C8,E8,G8,I8,K8,M8)</f>
        <v>7</v>
      </c>
      <c r="P8" s="5">
        <f>SUM(D8,F8,H8,J8,L8,N8)</f>
        <v>1</v>
      </c>
      <c r="Q8" s="6">
        <f>SUM(C8:N8)</f>
        <v>8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'[1]71'!$C$2</f>
        <v>福岡女子大学_国際文理学部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'[1]71 (2)'!$C$2</f>
        <v>福岡女子大学_文学部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>
        <v>17</v>
      </c>
      <c r="E8" s="1"/>
      <c r="F8" s="2">
        <v>2</v>
      </c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19</v>
      </c>
      <c r="Q8" s="6">
        <f>SUM(C8:N8)</f>
        <v>19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'[1]10'!$C$2</f>
        <v>秋田県立大学_システム科学技術学部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14</v>
      </c>
      <c r="D8" s="2"/>
      <c r="E8" s="1">
        <v>8</v>
      </c>
      <c r="F8" s="2">
        <v>2</v>
      </c>
      <c r="G8" s="1">
        <v>1</v>
      </c>
      <c r="H8" s="2"/>
      <c r="I8" s="1">
        <v>2</v>
      </c>
      <c r="J8" s="2"/>
      <c r="K8" s="1">
        <v>2</v>
      </c>
      <c r="L8" s="2"/>
      <c r="M8" s="1"/>
      <c r="N8" s="3"/>
      <c r="O8" s="4">
        <f>SUM(C8,E8,G8,I8,K8,M8)</f>
        <v>27</v>
      </c>
      <c r="P8" s="5">
        <f>SUM(D8,F8,H8,J8,L8,N8)</f>
        <v>2</v>
      </c>
      <c r="Q8" s="6">
        <f>SUM(C8:N8)</f>
        <v>29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'[1]71 (3)'!$C$2</f>
        <v>福岡女子大学_人間環境学部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>
        <v>5</v>
      </c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5</v>
      </c>
      <c r="Q8" s="6">
        <f>SUM(C8:N8)</f>
        <v>5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'[1]72'!$C$2</f>
        <v>福岡県立大学_人間社会学部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3</v>
      </c>
      <c r="D8" s="2">
        <v>7</v>
      </c>
      <c r="E8" s="1">
        <v>2</v>
      </c>
      <c r="F8" s="2"/>
      <c r="G8" s="1"/>
      <c r="H8" s="2"/>
      <c r="I8" s="1">
        <v>2</v>
      </c>
      <c r="J8" s="2"/>
      <c r="K8" s="1"/>
      <c r="L8" s="2"/>
      <c r="M8" s="1"/>
      <c r="N8" s="3"/>
      <c r="O8" s="4">
        <f>SUM(C8,E8,G8,I8,K8,M8)</f>
        <v>7</v>
      </c>
      <c r="P8" s="5">
        <f>SUM(D8,F8,H8,J8,L8,N8)</f>
        <v>7</v>
      </c>
      <c r="Q8" s="6">
        <f>SUM(C8:N8)</f>
        <v>14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'[1]72 (2)'!$C$2</f>
        <v>福岡県立大学_看護学部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'[1]73'!$C$2</f>
        <v>北九州市立大学_外国語学部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28</v>
      </c>
      <c r="D8" s="2">
        <v>46</v>
      </c>
      <c r="E8" s="1">
        <v>12</v>
      </c>
      <c r="F8" s="2">
        <v>8</v>
      </c>
      <c r="G8" s="1">
        <v>3</v>
      </c>
      <c r="H8" s="2"/>
      <c r="I8" s="1"/>
      <c r="J8" s="2">
        <v>1</v>
      </c>
      <c r="K8" s="1"/>
      <c r="L8" s="2"/>
      <c r="M8" s="1"/>
      <c r="N8" s="3"/>
      <c r="O8" s="4">
        <f>SUM(C8,E8,G8,I8,K8,M8)</f>
        <v>43</v>
      </c>
      <c r="P8" s="5">
        <f>SUM(D8,F8,H8,J8,L8,N8)</f>
        <v>55</v>
      </c>
      <c r="Q8" s="6">
        <f>SUM(C8:N8)</f>
        <v>98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00B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'[1]73 夜間'!$C$2</f>
        <v>北九州市立大学_外国語学部_夜間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4</v>
      </c>
      <c r="D8" s="2">
        <v>11</v>
      </c>
      <c r="E8" s="1">
        <v>3</v>
      </c>
      <c r="F8" s="2"/>
      <c r="G8" s="1"/>
      <c r="H8" s="2">
        <v>2</v>
      </c>
      <c r="I8" s="1"/>
      <c r="J8" s="2">
        <v>2</v>
      </c>
      <c r="K8" s="1"/>
      <c r="L8" s="2">
        <v>1</v>
      </c>
      <c r="M8" s="1"/>
      <c r="N8" s="3"/>
      <c r="O8" s="4">
        <f>SUM(C8,E8,G8,I8,K8,M8)</f>
        <v>7</v>
      </c>
      <c r="P8" s="5">
        <f>SUM(D8,F8,H8,J8,L8,N8)</f>
        <v>16</v>
      </c>
      <c r="Q8" s="6">
        <f>SUM(C8:N8)</f>
        <v>23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'[1]73 (2)'!$C$2</f>
        <v>北九州市立大学_経済学部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49</v>
      </c>
      <c r="D8" s="2">
        <v>9</v>
      </c>
      <c r="E8" s="1">
        <v>11</v>
      </c>
      <c r="F8" s="2"/>
      <c r="G8" s="1">
        <v>5</v>
      </c>
      <c r="H8" s="2">
        <v>1</v>
      </c>
      <c r="I8" s="1">
        <v>4</v>
      </c>
      <c r="J8" s="2"/>
      <c r="K8" s="1"/>
      <c r="L8" s="2"/>
      <c r="M8" s="1"/>
      <c r="N8" s="3"/>
      <c r="O8" s="4">
        <f>SUM(C8,E8,G8,I8,K8,M8)</f>
        <v>69</v>
      </c>
      <c r="P8" s="5">
        <f>SUM(D8,F8,H8,J8,L8,N8)</f>
        <v>10</v>
      </c>
      <c r="Q8" s="6">
        <f>SUM(C8:N8)</f>
        <v>79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'[1]73 (3)'!$C$2</f>
        <v>北九州市立大学_文学部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6</v>
      </c>
      <c r="D8" s="2">
        <v>22</v>
      </c>
      <c r="E8" s="1">
        <v>9</v>
      </c>
      <c r="F8" s="2">
        <v>2</v>
      </c>
      <c r="G8" s="1">
        <v>2</v>
      </c>
      <c r="H8" s="2">
        <v>3</v>
      </c>
      <c r="I8" s="1">
        <v>1</v>
      </c>
      <c r="J8" s="2">
        <v>2</v>
      </c>
      <c r="K8" s="1">
        <v>1</v>
      </c>
      <c r="L8" s="2"/>
      <c r="M8" s="1">
        <v>1</v>
      </c>
      <c r="N8" s="3"/>
      <c r="O8" s="4">
        <f>SUM(C8,E8,G8,I8,K8,M8)</f>
        <v>20</v>
      </c>
      <c r="P8" s="5">
        <f>SUM(D8,F8,H8,J8,L8,N8)</f>
        <v>29</v>
      </c>
      <c r="Q8" s="6">
        <f>SUM(C8:N8)</f>
        <v>49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00B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'[1]73 (3) 夜間'!$C$2</f>
        <v>北九州市立大学_文学部_夜間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</v>
      </c>
      <c r="D8" s="2">
        <v>2</v>
      </c>
      <c r="E8" s="1">
        <v>4</v>
      </c>
      <c r="F8" s="2">
        <v>2</v>
      </c>
      <c r="G8" s="1"/>
      <c r="H8" s="2"/>
      <c r="I8" s="1">
        <v>1</v>
      </c>
      <c r="J8" s="2"/>
      <c r="K8" s="1"/>
      <c r="L8" s="2"/>
      <c r="M8" s="1"/>
      <c r="N8" s="3"/>
      <c r="O8" s="4">
        <f>SUM(C8,E8,G8,I8,K8,M8)</f>
        <v>6</v>
      </c>
      <c r="P8" s="5">
        <f>SUM(D8,F8,H8,J8,L8,N8)</f>
        <v>4</v>
      </c>
      <c r="Q8" s="6">
        <f>SUM(C8:N8)</f>
        <v>10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'[1]73 (4)'!$C$2</f>
        <v>北九州市立大学_法学部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35</v>
      </c>
      <c r="D8" s="2">
        <v>18</v>
      </c>
      <c r="E8" s="1">
        <v>11</v>
      </c>
      <c r="F8" s="2">
        <v>3</v>
      </c>
      <c r="G8" s="1">
        <v>3</v>
      </c>
      <c r="H8" s="2">
        <v>2</v>
      </c>
      <c r="I8" s="1">
        <v>2</v>
      </c>
      <c r="J8" s="2">
        <v>1</v>
      </c>
      <c r="K8" s="1"/>
      <c r="L8" s="2"/>
      <c r="M8" s="1"/>
      <c r="N8" s="3">
        <v>1</v>
      </c>
      <c r="O8" s="4">
        <f>SUM(C8,E8,G8,I8,K8,M8)</f>
        <v>51</v>
      </c>
      <c r="P8" s="5">
        <f>SUM(D8,F8,H8,J8,L8,N8)</f>
        <v>25</v>
      </c>
      <c r="Q8" s="6">
        <f>SUM(C8:N8)</f>
        <v>76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00B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'[1]73 (4) 夜間'!$C$2</f>
        <v>北九州市立大学_法学部_夜間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16</v>
      </c>
      <c r="D8" s="2">
        <v>1</v>
      </c>
      <c r="E8" s="1">
        <v>2</v>
      </c>
      <c r="F8" s="2"/>
      <c r="G8" s="1">
        <v>3</v>
      </c>
      <c r="H8" s="2">
        <v>2</v>
      </c>
      <c r="I8" s="1">
        <v>3</v>
      </c>
      <c r="J8" s="2">
        <v>1</v>
      </c>
      <c r="K8" s="1">
        <v>1</v>
      </c>
      <c r="L8" s="2">
        <v>1</v>
      </c>
      <c r="M8" s="1">
        <v>2</v>
      </c>
      <c r="N8" s="3"/>
      <c r="O8" s="4">
        <f>SUM(C8,E8,G8,I8,K8,M8)</f>
        <v>27</v>
      </c>
      <c r="P8" s="5">
        <f>SUM(D8,F8,H8,J8,L8,N8)</f>
        <v>5</v>
      </c>
      <c r="Q8" s="6">
        <f>SUM(C8:N8)</f>
        <v>32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'[1]10 (2)'!$C$2</f>
        <v>秋田県立大学_生物資源科学部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 t="e">
        <f>IF(#REF!="","",#REF!)</f>
        <v>#REF!</v>
      </c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5</v>
      </c>
      <c r="D8" s="2">
        <v>2</v>
      </c>
      <c r="E8" s="1"/>
      <c r="F8" s="2"/>
      <c r="G8" s="1">
        <v>1</v>
      </c>
      <c r="H8" s="2"/>
      <c r="I8" s="1"/>
      <c r="J8" s="2"/>
      <c r="K8" s="1"/>
      <c r="L8" s="2"/>
      <c r="M8" s="1"/>
      <c r="N8" s="3"/>
      <c r="O8" s="4">
        <f>SUM(C8,E8,G8,I8,K8,M8)</f>
        <v>6</v>
      </c>
      <c r="P8" s="5">
        <f>SUM(D8,F8,H8,J8,L8,N8)</f>
        <v>2</v>
      </c>
      <c r="Q8" s="6">
        <f>SUM(C8:N8)</f>
        <v>8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'[1]73 (5)'!$C$2</f>
        <v>北九州市立大学_地域創生学群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'[1]73 (6)'!$C$2</f>
        <v>北九州市立大学_国際環境工学部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22</v>
      </c>
      <c r="D8" s="2">
        <v>2</v>
      </c>
      <c r="E8" s="1">
        <v>7</v>
      </c>
      <c r="F8" s="2"/>
      <c r="G8" s="1">
        <v>7</v>
      </c>
      <c r="H8" s="2">
        <v>1</v>
      </c>
      <c r="I8" s="1"/>
      <c r="J8" s="2"/>
      <c r="K8" s="1"/>
      <c r="L8" s="2"/>
      <c r="M8" s="1"/>
      <c r="N8" s="3"/>
      <c r="O8" s="4">
        <f>SUM(C8,E8,G8,I8,K8,M8)</f>
        <v>36</v>
      </c>
      <c r="P8" s="5">
        <f>SUM(D8,F8,H8,J8,L8,N8)</f>
        <v>3</v>
      </c>
      <c r="Q8" s="6">
        <f>SUM(C8:N8)</f>
        <v>39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'[1]74'!$C$2</f>
        <v>長崎県立大学_経済学部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'[1]74 (2)'!$C$2</f>
        <v>長崎県立大学_国際情報学部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0</v>
      </c>
      <c r="D8" s="2">
        <v>0</v>
      </c>
      <c r="E8" s="1">
        <v>0</v>
      </c>
      <c r="F8" s="2">
        <v>0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'[1]74 (3)'!$C$2</f>
        <v>長崎県立大学_看護栄養学部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0</v>
      </c>
      <c r="D8" s="2">
        <v>0</v>
      </c>
      <c r="E8" s="1">
        <v>0</v>
      </c>
      <c r="F8" s="2">
        <v>0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'[1]75'!$C$2</f>
        <v>熊本県立大学_文学部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3</v>
      </c>
      <c r="D8" s="2">
        <v>4</v>
      </c>
      <c r="E8" s="1">
        <v>4</v>
      </c>
      <c r="F8" s="2">
        <v>1</v>
      </c>
      <c r="G8" s="1">
        <v>0</v>
      </c>
      <c r="H8" s="2">
        <v>3</v>
      </c>
      <c r="I8" s="1">
        <v>0</v>
      </c>
      <c r="J8" s="2">
        <v>2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7</v>
      </c>
      <c r="P8" s="5">
        <f>SUM(D8,F8,H8,J8,L8,N8)</f>
        <v>10</v>
      </c>
      <c r="Q8" s="6">
        <f>SUM(C8:N8)</f>
        <v>17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'[1]75 (2)'!$C$2</f>
        <v>熊本県立大学_環境共生学部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</v>
      </c>
      <c r="D8" s="2">
        <v>1</v>
      </c>
      <c r="E8" s="1">
        <v>3</v>
      </c>
      <c r="F8" s="2">
        <v>1</v>
      </c>
      <c r="G8" s="1">
        <v>0</v>
      </c>
      <c r="H8" s="2">
        <v>1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4</v>
      </c>
      <c r="P8" s="5">
        <f>SUM(D8,F8,H8,J8,L8,N8)</f>
        <v>3</v>
      </c>
      <c r="Q8" s="6">
        <f>SUM(C8:N8)</f>
        <v>7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'[1]75 (3)'!$C$2</f>
        <v>熊本県立大学_総合管理学部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12</v>
      </c>
      <c r="D8" s="2">
        <v>7</v>
      </c>
      <c r="E8" s="1">
        <v>5</v>
      </c>
      <c r="F8" s="2">
        <v>0</v>
      </c>
      <c r="G8" s="1">
        <v>4</v>
      </c>
      <c r="H8" s="2">
        <v>0</v>
      </c>
      <c r="I8" s="1">
        <v>1</v>
      </c>
      <c r="J8" s="2">
        <v>0</v>
      </c>
      <c r="K8" s="1">
        <v>1</v>
      </c>
      <c r="L8" s="2">
        <v>0</v>
      </c>
      <c r="M8" s="1">
        <v>0</v>
      </c>
      <c r="N8" s="3">
        <v>0</v>
      </c>
      <c r="O8" s="4">
        <f>SUM(C8,E8,G8,I8,K8,M8)</f>
        <v>23</v>
      </c>
      <c r="P8" s="5">
        <f>SUM(D8,F8,H8,J8,L8,N8)</f>
        <v>7</v>
      </c>
      <c r="Q8" s="6">
        <f>SUM(C8:N8)</f>
        <v>30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'[1]76'!$C$2</f>
        <v>大分県立看護科学大学_看護学部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</v>
      </c>
      <c r="D8" s="2">
        <v>2</v>
      </c>
      <c r="E8" s="1">
        <v>1</v>
      </c>
      <c r="F8" s="2">
        <v>0</v>
      </c>
      <c r="G8" s="1"/>
      <c r="H8" s="2"/>
      <c r="I8" s="1"/>
      <c r="J8" s="2"/>
      <c r="K8" s="1"/>
      <c r="L8" s="2"/>
      <c r="M8" s="1"/>
      <c r="N8" s="3"/>
      <c r="O8" s="4">
        <f>SUM(C8,E8,G8,I8,K8,M8)</f>
        <v>2</v>
      </c>
      <c r="P8" s="5">
        <f>SUM(D8,F8,H8,J8,L8,N8)</f>
        <v>2</v>
      </c>
      <c r="Q8" s="6">
        <f>SUM(C8:N8)</f>
        <v>4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'[1]77'!$C$2</f>
        <v>宮崎県立看護大学_看護学部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</v>
      </c>
      <c r="D8" s="2">
        <v>3</v>
      </c>
      <c r="E8" s="1">
        <v>2</v>
      </c>
      <c r="F8" s="2"/>
      <c r="G8" s="1">
        <v>1</v>
      </c>
      <c r="H8" s="2"/>
      <c r="I8" s="1"/>
      <c r="J8" s="2">
        <v>1</v>
      </c>
      <c r="K8" s="1"/>
      <c r="L8" s="2"/>
      <c r="M8" s="1"/>
      <c r="N8" s="3"/>
      <c r="O8" s="4">
        <f>SUM(C8,E8,G8,I8,K8,M8)</f>
        <v>5</v>
      </c>
      <c r="P8" s="5">
        <f>SUM(D8,F8,H8,J8,L8,N8)</f>
        <v>4</v>
      </c>
      <c r="Q8" s="6">
        <f>SUM(C8:N8)</f>
        <v>9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'[1]1'!$C$2</f>
        <v>札幌医科大学_医学部（群）（専門課程）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>
        <v>2</v>
      </c>
      <c r="H8" s="2">
        <v>2</v>
      </c>
      <c r="I8" s="1"/>
      <c r="J8" s="2"/>
      <c r="K8" s="1"/>
      <c r="L8" s="2"/>
      <c r="M8" s="1"/>
      <c r="N8" s="3"/>
      <c r="O8" s="4">
        <f>SUM(C8,E8,G8,I8,K8,M8)</f>
        <v>2</v>
      </c>
      <c r="P8" s="5">
        <f>SUM(D8,F8,H8,J8,L8,N8)</f>
        <v>2</v>
      </c>
      <c r="Q8" s="6">
        <f>SUM(C8:N8)</f>
        <v>4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'[1]11'!$C$2</f>
        <v>国際教養大学_国際教養学部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30</v>
      </c>
      <c r="D8" s="2">
        <v>62</v>
      </c>
      <c r="E8" s="1">
        <v>6</v>
      </c>
      <c r="F8" s="2">
        <v>7</v>
      </c>
      <c r="G8" s="1">
        <v>1</v>
      </c>
      <c r="H8" s="2">
        <v>2</v>
      </c>
      <c r="I8" s="1"/>
      <c r="J8" s="2">
        <v>1</v>
      </c>
      <c r="K8" s="1"/>
      <c r="L8" s="2"/>
      <c r="M8" s="1"/>
      <c r="N8" s="3"/>
      <c r="O8" s="4">
        <f>SUM(C8,E8,G8,I8,K8,M8)</f>
        <v>37</v>
      </c>
      <c r="P8" s="5">
        <f>SUM(D8,F8,H8,J8,L8,N8)</f>
        <v>72</v>
      </c>
      <c r="Q8" s="6">
        <f>SUM(C8:N8)</f>
        <v>109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'[1]78'!$C$2</f>
        <v>宮崎公立大学_人文学部（群）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13</v>
      </c>
      <c r="D8" s="2">
        <v>34</v>
      </c>
      <c r="E8" s="1">
        <v>3</v>
      </c>
      <c r="F8" s="2">
        <v>9</v>
      </c>
      <c r="G8" s="1">
        <v>2</v>
      </c>
      <c r="H8" s="2">
        <v>1</v>
      </c>
      <c r="I8" s="1">
        <v>1</v>
      </c>
      <c r="J8" s="2"/>
      <c r="K8" s="1"/>
      <c r="L8" s="2"/>
      <c r="M8" s="1"/>
      <c r="N8" s="3"/>
      <c r="O8" s="4">
        <f>SUM(C8,E8,G8,I8,K8,M8)</f>
        <v>19</v>
      </c>
      <c r="P8" s="5">
        <f>SUM(D8,F8,H8,J8,L8,N8)</f>
        <v>44</v>
      </c>
      <c r="Q8" s="6">
        <f>SUM(C8:N8)</f>
        <v>63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'[1]79'!$C$2</f>
        <v>沖縄県立芸術大学_美術工芸学部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3</v>
      </c>
      <c r="D8" s="2">
        <v>6</v>
      </c>
      <c r="E8" s="1"/>
      <c r="F8" s="2">
        <v>4</v>
      </c>
      <c r="G8" s="1">
        <v>1</v>
      </c>
      <c r="H8" s="2">
        <v>1</v>
      </c>
      <c r="I8" s="1"/>
      <c r="J8" s="2"/>
      <c r="K8" s="1"/>
      <c r="L8" s="2"/>
      <c r="M8" s="1"/>
      <c r="N8" s="3"/>
      <c r="O8" s="4">
        <f>SUM(C8,E8,G8,I8,K8,M8)</f>
        <v>4</v>
      </c>
      <c r="P8" s="5">
        <f>SUM(D8,F8,H8,J8,L8,N8)</f>
        <v>11</v>
      </c>
      <c r="Q8" s="6">
        <f>SUM(C8:N8)</f>
        <v>15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'[1]79 (2)'!$C$2</f>
        <v>沖縄県立芸術大学_音楽学部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>
        <v>1</v>
      </c>
      <c r="E8" s="1"/>
      <c r="F8" s="2">
        <v>3</v>
      </c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4</v>
      </c>
      <c r="Q8" s="6">
        <f>SUM(C8:N8)</f>
        <v>4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'[1]80'!$C$2</f>
        <v>沖縄県立看護大学_看護学部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</v>
      </c>
      <c r="D8" s="2">
        <v>7</v>
      </c>
      <c r="E8" s="1"/>
      <c r="F8" s="2">
        <v>2</v>
      </c>
      <c r="G8" s="1"/>
      <c r="H8" s="2"/>
      <c r="I8" s="1"/>
      <c r="J8" s="2"/>
      <c r="K8" s="1"/>
      <c r="L8" s="2"/>
      <c r="M8" s="1"/>
      <c r="N8" s="3"/>
      <c r="O8" s="4">
        <f>SUM(C8,E8,G8,I8,K8,M8)</f>
        <v>1</v>
      </c>
      <c r="P8" s="5">
        <f>SUM(D8,F8,H8,J8,L8,N8)</f>
        <v>9</v>
      </c>
      <c r="Q8" s="6">
        <f>SUM(C8:N8)</f>
        <v>10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'[1]81'!$C$2</f>
        <v>名桜大学_人間健康学部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9</v>
      </c>
      <c r="D8" s="2">
        <v>6</v>
      </c>
      <c r="E8" s="1">
        <v>2</v>
      </c>
      <c r="F8" s="2">
        <v>2</v>
      </c>
      <c r="G8" s="1">
        <v>2</v>
      </c>
      <c r="H8" s="2">
        <v>0</v>
      </c>
      <c r="I8" s="1"/>
      <c r="J8" s="2"/>
      <c r="K8" s="1"/>
      <c r="L8" s="2"/>
      <c r="M8" s="1"/>
      <c r="N8" s="3"/>
      <c r="O8" s="4">
        <f>SUM(C8,E8,G8,I8,K8,M8)</f>
        <v>13</v>
      </c>
      <c r="P8" s="5">
        <f>SUM(D8,F8,H8,J8,L8,N8)</f>
        <v>8</v>
      </c>
      <c r="Q8" s="6">
        <f>SUM(C8:N8)</f>
        <v>21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'[1]81 (2)'!$C$2</f>
        <v>名桜大学_国際学部（群）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37</v>
      </c>
      <c r="D8" s="2">
        <v>3</v>
      </c>
      <c r="E8" s="1">
        <v>16</v>
      </c>
      <c r="F8" s="2">
        <v>2</v>
      </c>
      <c r="G8" s="1">
        <v>9</v>
      </c>
      <c r="H8" s="2">
        <v>0</v>
      </c>
      <c r="I8" s="1"/>
      <c r="J8" s="2"/>
      <c r="K8" s="1"/>
      <c r="L8" s="2"/>
      <c r="M8" s="1"/>
      <c r="N8" s="3"/>
      <c r="O8" s="4">
        <f>SUM(C8,E8,G8,I8,K8,M8)</f>
        <v>62</v>
      </c>
      <c r="P8" s="5">
        <f>SUM(D8,F8,H8,J8,L8,N8)</f>
        <v>5</v>
      </c>
      <c r="Q8" s="6">
        <f>SUM(C8:N8)</f>
        <v>67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20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4.00390625" style="18" bestFit="1" customWidth="1"/>
    <col min="2" max="2" width="34.875" style="0" bestFit="1" customWidth="1"/>
    <col min="3" max="14" width="7.75390625" style="0" customWidth="1"/>
    <col min="15" max="17" width="8.625" style="0" customWidth="1"/>
  </cols>
  <sheetData>
    <row r="1" spans="3:17" ht="37.5" customHeight="1">
      <c r="C1" s="38" t="s">
        <v>14</v>
      </c>
      <c r="D1" s="58"/>
      <c r="E1" s="38" t="s">
        <v>9</v>
      </c>
      <c r="F1" s="65"/>
      <c r="G1" s="63" t="s">
        <v>10</v>
      </c>
      <c r="H1" s="58"/>
      <c r="I1" s="38" t="s">
        <v>11</v>
      </c>
      <c r="J1" s="65"/>
      <c r="K1" s="63" t="s">
        <v>12</v>
      </c>
      <c r="L1" s="58"/>
      <c r="M1" s="38" t="s">
        <v>15</v>
      </c>
      <c r="N1" s="65"/>
      <c r="O1" s="70" t="s">
        <v>4</v>
      </c>
      <c r="P1" s="39"/>
      <c r="Q1" s="40"/>
    </row>
    <row r="2" spans="3:17" ht="13.5">
      <c r="C2" s="41" t="s">
        <v>6</v>
      </c>
      <c r="D2" s="59" t="s">
        <v>7</v>
      </c>
      <c r="E2" s="41" t="s">
        <v>6</v>
      </c>
      <c r="F2" s="66" t="s">
        <v>7</v>
      </c>
      <c r="G2" s="64" t="s">
        <v>6</v>
      </c>
      <c r="H2" s="59" t="s">
        <v>7</v>
      </c>
      <c r="I2" s="41" t="s">
        <v>6</v>
      </c>
      <c r="J2" s="66" t="s">
        <v>7</v>
      </c>
      <c r="K2" s="64" t="s">
        <v>6</v>
      </c>
      <c r="L2" s="59" t="s">
        <v>7</v>
      </c>
      <c r="M2" s="41" t="s">
        <v>6</v>
      </c>
      <c r="N2" s="66" t="s">
        <v>7</v>
      </c>
      <c r="O2" s="64" t="s">
        <v>5</v>
      </c>
      <c r="P2" s="42" t="s">
        <v>7</v>
      </c>
      <c r="Q2" s="43" t="s">
        <v>4</v>
      </c>
    </row>
    <row r="3" spans="1:17" ht="13.5">
      <c r="A3" s="49">
        <v>1</v>
      </c>
      <c r="B3" s="55" t="str">
        <f ca="1">INDIRECT($A3&amp;"!c2")</f>
        <v>札幌医科大学_医学部（群）（専門課程）</v>
      </c>
      <c r="C3" s="52">
        <f ca="1">INDIRECT($A3&amp;"!c8")</f>
        <v>0</v>
      </c>
      <c r="D3" s="60">
        <f ca="1">INDIRECT($A3&amp;"!ｄ8")</f>
        <v>0</v>
      </c>
      <c r="E3" s="67">
        <f ca="1">INDIRECT($A3&amp;"!e8")</f>
        <v>0</v>
      </c>
      <c r="F3" s="45">
        <f ca="1">INDIRECT($A3&amp;"!f8")</f>
        <v>0</v>
      </c>
      <c r="G3" s="52">
        <f ca="1">INDIRECT($A3&amp;"!g8")</f>
        <v>2</v>
      </c>
      <c r="H3" s="60">
        <f ca="1">INDIRECT($A3&amp;"!h8")</f>
        <v>2</v>
      </c>
      <c r="I3" s="67">
        <f ca="1">INDIRECT($A3&amp;"!i8")</f>
        <v>0</v>
      </c>
      <c r="J3" s="45">
        <f ca="1">INDIRECT($A3&amp;"!j8")</f>
        <v>0</v>
      </c>
      <c r="K3" s="52">
        <f ca="1">INDIRECT($A3&amp;"!k8")</f>
        <v>0</v>
      </c>
      <c r="L3" s="60">
        <f ca="1">INDIRECT($A3&amp;"!l8")</f>
        <v>0</v>
      </c>
      <c r="M3" s="67">
        <f ca="1">INDIRECT($A3&amp;"!m8")</f>
        <v>0</v>
      </c>
      <c r="N3" s="45">
        <f ca="1">INDIRECT($A3&amp;"!n8")</f>
        <v>0</v>
      </c>
      <c r="O3" s="52">
        <f ca="1">INDIRECT($A3&amp;"!o8")</f>
        <v>2</v>
      </c>
      <c r="P3" s="44">
        <f ca="1">INDIRECT($A3&amp;"!p8")</f>
        <v>2</v>
      </c>
      <c r="Q3" s="45">
        <f ca="1">INDIRECT($A3&amp;"!q8")</f>
        <v>4</v>
      </c>
    </row>
    <row r="4" spans="1:17" ht="13.5">
      <c r="A4" s="77" t="s">
        <v>16</v>
      </c>
      <c r="B4" s="57" t="str">
        <f ca="1">INDIRECT("'"&amp;$A4&amp;"'"&amp;"!c2")</f>
        <v>札幌医科大学_保健医療学部</v>
      </c>
      <c r="C4" s="54">
        <f ca="1">INDIRECT("'"&amp;$A4&amp;"'"&amp;"!c8")</f>
        <v>1</v>
      </c>
      <c r="D4" s="62">
        <f ca="1">INDIRECT("'"&amp;$A4&amp;"'"&amp;"!ｄ8")</f>
        <v>2</v>
      </c>
      <c r="E4" s="69">
        <f ca="1">INDIRECT("'"&amp;$A4&amp;"'"&amp;"!e8")</f>
        <v>0</v>
      </c>
      <c r="F4" s="48">
        <f ca="1">INDIRECT("'"&amp;$A4&amp;"'"&amp;"!f8")</f>
        <v>0</v>
      </c>
      <c r="G4" s="54">
        <f ca="1">INDIRECT("'"&amp;$A4&amp;"'"&amp;"!g8")</f>
        <v>1</v>
      </c>
      <c r="H4" s="62">
        <f ca="1">INDIRECT("'"&amp;$A4&amp;"'"&amp;"!h8")</f>
        <v>0</v>
      </c>
      <c r="I4" s="69">
        <f ca="1">INDIRECT("'"&amp;$A4&amp;"'"&amp;"!i8")</f>
        <v>0</v>
      </c>
      <c r="J4" s="48">
        <f ca="1">INDIRECT("'"&amp;$A4&amp;"'"&amp;"!j8")</f>
        <v>0</v>
      </c>
      <c r="K4" s="54">
        <f ca="1">INDIRECT("'"&amp;$A4&amp;"'"&amp;"!k8")</f>
        <v>0</v>
      </c>
      <c r="L4" s="62">
        <f ca="1">INDIRECT("'"&amp;$A4&amp;"'"&amp;"!l8")</f>
        <v>0</v>
      </c>
      <c r="M4" s="69">
        <f ca="1">INDIRECT("'"&amp;$A4&amp;"'"&amp;"!m8")</f>
        <v>0</v>
      </c>
      <c r="N4" s="48">
        <f ca="1">INDIRECT("'"&amp;$A4&amp;"'"&amp;"!n8")</f>
        <v>0</v>
      </c>
      <c r="O4" s="54">
        <f ca="1">INDIRECT("'"&amp;$A4&amp;"'"&amp;"!o8")</f>
        <v>2</v>
      </c>
      <c r="P4" s="47">
        <f ca="1">INDIRECT("'"&amp;$A4&amp;"'"&amp;"!p8")</f>
        <v>2</v>
      </c>
      <c r="Q4" s="48">
        <f ca="1">INDIRECT("'"&amp;$A4&amp;"'"&amp;"!q8")</f>
        <v>4</v>
      </c>
    </row>
    <row r="5" spans="1:17" ht="13.5">
      <c r="A5" s="78">
        <v>2</v>
      </c>
      <c r="B5" s="79" t="str">
        <f ca="1" t="shared" si="0" ref="B5:B35">INDIRECT($A5&amp;"!c2")</f>
        <v>釧路公立大学_経済学部</v>
      </c>
      <c r="C5" s="80">
        <f ca="1" t="shared" si="1" ref="C5:C35">INDIRECT($A5&amp;"!c8")</f>
        <v>38</v>
      </c>
      <c r="D5" s="81">
        <f ca="1" t="shared" si="2" ref="D5:D64">INDIRECT($A5&amp;"!ｄ8")</f>
        <v>6</v>
      </c>
      <c r="E5" s="82">
        <f ca="1" t="shared" si="3" ref="E5:E64">INDIRECT($A5&amp;"!e8")</f>
        <v>14</v>
      </c>
      <c r="F5" s="83">
        <f ca="1" t="shared" si="4" ref="F5:F64">INDIRECT($A5&amp;"!f8")</f>
        <v>3</v>
      </c>
      <c r="G5" s="80">
        <f ca="1" t="shared" si="5" ref="G5:G64">INDIRECT($A5&amp;"!g8")</f>
        <v>6</v>
      </c>
      <c r="H5" s="81">
        <f ca="1" t="shared" si="6" ref="H5:H64">INDIRECT($A5&amp;"!h8")</f>
        <v>1</v>
      </c>
      <c r="I5" s="82">
        <f ca="1" t="shared" si="7" ref="I5:I64">INDIRECT($A5&amp;"!i8")</f>
        <v>2</v>
      </c>
      <c r="J5" s="83">
        <f ca="1" t="shared" si="8" ref="J5:J64">INDIRECT($A5&amp;"!j8")</f>
        <v>0</v>
      </c>
      <c r="K5" s="80">
        <f ca="1" t="shared" si="9" ref="K5:K64">INDIRECT($A5&amp;"!k8")</f>
        <v>1</v>
      </c>
      <c r="L5" s="81">
        <f ca="1" t="shared" si="10" ref="L5:L64">INDIRECT($A5&amp;"!l8")</f>
        <v>0</v>
      </c>
      <c r="M5" s="82">
        <f ca="1" t="shared" si="11" ref="M5:M64">INDIRECT($A5&amp;"!m8")</f>
        <v>0</v>
      </c>
      <c r="N5" s="83">
        <f ca="1" t="shared" si="12" ref="N5:N64">INDIRECT($A5&amp;"!n8")</f>
        <v>0</v>
      </c>
      <c r="O5" s="80">
        <f ca="1" t="shared" si="13" ref="O5:O64">INDIRECT($A5&amp;"!o8")</f>
        <v>61</v>
      </c>
      <c r="P5" s="84">
        <f ca="1" t="shared" si="14" ref="P5:P64">INDIRECT($A5&amp;"!p8")</f>
        <v>10</v>
      </c>
      <c r="Q5" s="83">
        <f ca="1" t="shared" si="15" ref="Q5:Q64">INDIRECT($A5&amp;"!q8")</f>
        <v>71</v>
      </c>
    </row>
    <row r="6" spans="1:17" ht="13.5">
      <c r="A6" s="85">
        <v>3</v>
      </c>
      <c r="B6" s="86" t="str">
        <f ca="1" t="shared" si="0"/>
        <v>公立はこだて未来大学_システム情報（科）学部</v>
      </c>
      <c r="C6" s="87">
        <f ca="1" t="shared" si="1"/>
        <v>37</v>
      </c>
      <c r="D6" s="88">
        <f ca="1" t="shared" si="2"/>
        <v>3</v>
      </c>
      <c r="E6" s="89">
        <f ca="1" t="shared" si="3"/>
        <v>23</v>
      </c>
      <c r="F6" s="90">
        <f ca="1" t="shared" si="4"/>
        <v>2</v>
      </c>
      <c r="G6" s="87">
        <f ca="1" t="shared" si="5"/>
        <v>8</v>
      </c>
      <c r="H6" s="88">
        <f ca="1" t="shared" si="6"/>
        <v>0</v>
      </c>
      <c r="I6" s="89">
        <f ca="1" t="shared" si="7"/>
        <v>3</v>
      </c>
      <c r="J6" s="90">
        <f ca="1" t="shared" si="8"/>
        <v>0</v>
      </c>
      <c r="K6" s="87">
        <f ca="1" t="shared" si="9"/>
        <v>1</v>
      </c>
      <c r="L6" s="88">
        <f ca="1" t="shared" si="10"/>
        <v>0</v>
      </c>
      <c r="M6" s="89">
        <f ca="1" t="shared" si="11"/>
        <v>0</v>
      </c>
      <c r="N6" s="90">
        <f ca="1" t="shared" si="12"/>
        <v>0</v>
      </c>
      <c r="O6" s="87">
        <f ca="1" t="shared" si="13"/>
        <v>72</v>
      </c>
      <c r="P6" s="91">
        <f ca="1" t="shared" si="14"/>
        <v>5</v>
      </c>
      <c r="Q6" s="90">
        <f ca="1" t="shared" si="15"/>
        <v>77</v>
      </c>
    </row>
    <row r="7" spans="1:17" ht="13.5">
      <c r="A7" s="78">
        <v>4</v>
      </c>
      <c r="B7" s="79" t="str">
        <f ca="1" t="shared" si="0"/>
        <v>名寄市立大学_保健福祉学部</v>
      </c>
      <c r="C7" s="80">
        <f ca="1" t="shared" si="1"/>
        <v>1</v>
      </c>
      <c r="D7" s="81">
        <f ca="1" t="shared" si="2"/>
        <v>1</v>
      </c>
      <c r="E7" s="82">
        <f ca="1" t="shared" si="3"/>
        <v>0</v>
      </c>
      <c r="F7" s="83">
        <f ca="1" t="shared" si="4"/>
        <v>1</v>
      </c>
      <c r="G7" s="80">
        <f ca="1" t="shared" si="5"/>
        <v>0</v>
      </c>
      <c r="H7" s="81">
        <f ca="1" t="shared" si="6"/>
        <v>0</v>
      </c>
      <c r="I7" s="82">
        <f ca="1" t="shared" si="7"/>
        <v>0</v>
      </c>
      <c r="J7" s="83">
        <f ca="1" t="shared" si="8"/>
        <v>0</v>
      </c>
      <c r="K7" s="80">
        <f ca="1" t="shared" si="9"/>
        <v>0</v>
      </c>
      <c r="L7" s="81">
        <f ca="1" t="shared" si="10"/>
        <v>0</v>
      </c>
      <c r="M7" s="82">
        <f ca="1" t="shared" si="11"/>
        <v>0</v>
      </c>
      <c r="N7" s="83">
        <f ca="1" t="shared" si="12"/>
        <v>0</v>
      </c>
      <c r="O7" s="80">
        <f ca="1" t="shared" si="13"/>
        <v>1</v>
      </c>
      <c r="P7" s="84">
        <f ca="1" t="shared" si="14"/>
        <v>2</v>
      </c>
      <c r="Q7" s="83">
        <f ca="1" t="shared" si="15"/>
        <v>3</v>
      </c>
    </row>
    <row r="8" spans="1:17" ht="13.5">
      <c r="A8" s="49">
        <v>5</v>
      </c>
      <c r="B8" s="55" t="str">
        <f ca="1" t="shared" si="0"/>
        <v>札幌市立大学_デザイン学部</v>
      </c>
      <c r="C8" s="52">
        <f ca="1" t="shared" si="1"/>
        <v>2</v>
      </c>
      <c r="D8" s="60">
        <f ca="1" t="shared" si="2"/>
        <v>3</v>
      </c>
      <c r="E8" s="67">
        <f ca="1" t="shared" si="3"/>
        <v>1</v>
      </c>
      <c r="F8" s="45">
        <f ca="1" t="shared" si="4"/>
        <v>0</v>
      </c>
      <c r="G8" s="52">
        <f ca="1" t="shared" si="5"/>
        <v>0</v>
      </c>
      <c r="H8" s="60">
        <f ca="1" t="shared" si="6"/>
        <v>0</v>
      </c>
      <c r="I8" s="67">
        <f ca="1" t="shared" si="7"/>
        <v>0</v>
      </c>
      <c r="J8" s="45">
        <f ca="1" t="shared" si="8"/>
        <v>0</v>
      </c>
      <c r="K8" s="52">
        <f ca="1" t="shared" si="9"/>
        <v>0</v>
      </c>
      <c r="L8" s="60">
        <f ca="1" t="shared" si="10"/>
        <v>0</v>
      </c>
      <c r="M8" s="67">
        <f ca="1" t="shared" si="11"/>
        <v>0</v>
      </c>
      <c r="N8" s="45">
        <f ca="1" t="shared" si="12"/>
        <v>0</v>
      </c>
      <c r="O8" s="52">
        <f ca="1" t="shared" si="13"/>
        <v>3</v>
      </c>
      <c r="P8" s="44">
        <f ca="1" t="shared" si="14"/>
        <v>3</v>
      </c>
      <c r="Q8" s="45">
        <f ca="1" t="shared" si="15"/>
        <v>6</v>
      </c>
    </row>
    <row r="9" spans="1:17" ht="13.5">
      <c r="A9" s="51" t="s">
        <v>17</v>
      </c>
      <c r="B9" s="57" t="str">
        <f ca="1">INDIRECT("'"&amp;$A9&amp;"'"&amp;"!c2")</f>
        <v>札幌市立大学_看護学部</v>
      </c>
      <c r="C9" s="54">
        <f ca="1">INDIRECT("'"&amp;$A9&amp;"'"&amp;"!c8")</f>
        <v>0</v>
      </c>
      <c r="D9" s="62">
        <f ca="1">INDIRECT("'"&amp;$A9&amp;"'"&amp;"!ｄ8")</f>
        <v>3</v>
      </c>
      <c r="E9" s="69">
        <f ca="1">INDIRECT("'"&amp;$A9&amp;"'"&amp;"!e8")</f>
        <v>0</v>
      </c>
      <c r="F9" s="48">
        <f ca="1">INDIRECT("'"&amp;$A9&amp;"'"&amp;"!f8")</f>
        <v>0</v>
      </c>
      <c r="G9" s="54">
        <f ca="1">INDIRECT("'"&amp;$A9&amp;"'"&amp;"!g8")</f>
        <v>0</v>
      </c>
      <c r="H9" s="62">
        <f ca="1">INDIRECT("'"&amp;$A9&amp;"'"&amp;"!h8")</f>
        <v>0</v>
      </c>
      <c r="I9" s="69">
        <f ca="1">INDIRECT("'"&amp;$A9&amp;"'"&amp;"!i8")</f>
        <v>0</v>
      </c>
      <c r="J9" s="48">
        <f ca="1">INDIRECT("'"&amp;$A9&amp;"'"&amp;"!j8")</f>
        <v>0</v>
      </c>
      <c r="K9" s="54">
        <f ca="1">INDIRECT("'"&amp;$A9&amp;"'"&amp;"!k8")</f>
        <v>0</v>
      </c>
      <c r="L9" s="62">
        <f ca="1">INDIRECT("'"&amp;$A9&amp;"'"&amp;"!l8")</f>
        <v>0</v>
      </c>
      <c r="M9" s="69">
        <f ca="1">INDIRECT("'"&amp;$A9&amp;"'"&amp;"!m8")</f>
        <v>0</v>
      </c>
      <c r="N9" s="48">
        <f ca="1">INDIRECT("'"&amp;$A9&amp;"'"&amp;"!n8")</f>
        <v>0</v>
      </c>
      <c r="O9" s="54">
        <f ca="1">INDIRECT("'"&amp;$A9&amp;"'"&amp;"!o8")</f>
        <v>0</v>
      </c>
      <c r="P9" s="47">
        <f ca="1">INDIRECT("'"&amp;$A9&amp;"'"&amp;"!p8")</f>
        <v>3</v>
      </c>
      <c r="Q9" s="48">
        <f ca="1">INDIRECT("'"&amp;$A9&amp;"'"&amp;"!q8")</f>
        <v>3</v>
      </c>
    </row>
    <row r="10" spans="1:17" ht="13.5">
      <c r="A10" s="78">
        <v>6</v>
      </c>
      <c r="B10" s="79" t="str">
        <f ca="1" t="shared" si="0"/>
        <v>青森県立保健大学_健康科学部</v>
      </c>
      <c r="C10" s="80">
        <f ca="1" t="shared" si="1"/>
        <v>2</v>
      </c>
      <c r="D10" s="81">
        <f ca="1" t="shared" si="2"/>
        <v>4</v>
      </c>
      <c r="E10" s="82">
        <f ca="1" t="shared" si="3"/>
        <v>0</v>
      </c>
      <c r="F10" s="83">
        <f ca="1" t="shared" si="4"/>
        <v>2</v>
      </c>
      <c r="G10" s="80">
        <f ca="1" t="shared" si="5"/>
        <v>0</v>
      </c>
      <c r="H10" s="81">
        <f ca="1" t="shared" si="6"/>
        <v>0</v>
      </c>
      <c r="I10" s="82">
        <f ca="1" t="shared" si="7"/>
        <v>0</v>
      </c>
      <c r="J10" s="83">
        <f ca="1" t="shared" si="8"/>
        <v>0</v>
      </c>
      <c r="K10" s="80">
        <f ca="1" t="shared" si="9"/>
        <v>0</v>
      </c>
      <c r="L10" s="81">
        <f ca="1" t="shared" si="10"/>
        <v>0</v>
      </c>
      <c r="M10" s="82">
        <f ca="1" t="shared" si="11"/>
        <v>0</v>
      </c>
      <c r="N10" s="83">
        <f ca="1" t="shared" si="12"/>
        <v>0</v>
      </c>
      <c r="O10" s="80">
        <f ca="1" t="shared" si="13"/>
        <v>2</v>
      </c>
      <c r="P10" s="84">
        <f ca="1" t="shared" si="14"/>
        <v>6</v>
      </c>
      <c r="Q10" s="83">
        <f ca="1" t="shared" si="15"/>
        <v>8</v>
      </c>
    </row>
    <row r="11" spans="1:17" ht="13.5">
      <c r="A11" s="85">
        <v>7</v>
      </c>
      <c r="B11" s="86" t="str">
        <f ca="1" t="shared" si="0"/>
        <v>青森公立大学_経営経済学部</v>
      </c>
      <c r="C11" s="87">
        <f ca="1" t="shared" si="1"/>
        <v>5</v>
      </c>
      <c r="D11" s="88">
        <f ca="1" t="shared" si="2"/>
        <v>1</v>
      </c>
      <c r="E11" s="89">
        <f ca="1" t="shared" si="3"/>
        <v>5</v>
      </c>
      <c r="F11" s="90">
        <f ca="1" t="shared" si="4"/>
        <v>2</v>
      </c>
      <c r="G11" s="87">
        <f ca="1" t="shared" si="5"/>
        <v>3</v>
      </c>
      <c r="H11" s="88">
        <f ca="1" t="shared" si="6"/>
        <v>0</v>
      </c>
      <c r="I11" s="89">
        <f ca="1" t="shared" si="7"/>
        <v>1</v>
      </c>
      <c r="J11" s="90">
        <f ca="1" t="shared" si="8"/>
        <v>0</v>
      </c>
      <c r="K11" s="87">
        <f ca="1" t="shared" si="9"/>
        <v>0</v>
      </c>
      <c r="L11" s="88">
        <f ca="1" t="shared" si="10"/>
        <v>0</v>
      </c>
      <c r="M11" s="89">
        <f ca="1" t="shared" si="11"/>
        <v>0</v>
      </c>
      <c r="N11" s="90">
        <f ca="1" t="shared" si="12"/>
        <v>0</v>
      </c>
      <c r="O11" s="87">
        <f ca="1" t="shared" si="13"/>
        <v>14</v>
      </c>
      <c r="P11" s="91">
        <f ca="1" t="shared" si="14"/>
        <v>3</v>
      </c>
      <c r="Q11" s="90">
        <f ca="1" t="shared" si="15"/>
        <v>17</v>
      </c>
    </row>
    <row r="12" spans="1:17" ht="13.5">
      <c r="A12" s="71">
        <v>8</v>
      </c>
      <c r="B12" s="72" t="str">
        <f ca="1" t="shared" si="0"/>
        <v>岩手県立大学_看護学部</v>
      </c>
      <c r="C12" s="73">
        <f ca="1" t="shared" si="1"/>
        <v>2</v>
      </c>
      <c r="D12" s="74">
        <f ca="1" t="shared" si="2"/>
        <v>9</v>
      </c>
      <c r="E12" s="75">
        <f ca="1" t="shared" si="3"/>
        <v>0</v>
      </c>
      <c r="F12" s="76">
        <f ca="1" t="shared" si="4"/>
        <v>1</v>
      </c>
      <c r="G12" s="73">
        <f ca="1" t="shared" si="5"/>
        <v>1</v>
      </c>
      <c r="H12" s="74">
        <f ca="1" t="shared" si="6"/>
        <v>1</v>
      </c>
      <c r="I12" s="75">
        <f ca="1" t="shared" si="7"/>
        <v>0</v>
      </c>
      <c r="J12" s="76">
        <f ca="1" t="shared" si="8"/>
        <v>0</v>
      </c>
      <c r="K12" s="73">
        <f ca="1" t="shared" si="9"/>
        <v>0</v>
      </c>
      <c r="L12" s="74">
        <f ca="1" t="shared" si="10"/>
        <v>0</v>
      </c>
      <c r="M12" s="75">
        <f ca="1" t="shared" si="11"/>
        <v>0</v>
      </c>
      <c r="N12" s="76">
        <f ca="1" t="shared" si="12"/>
        <v>0</v>
      </c>
      <c r="O12" s="73">
        <f ca="1" t="shared" si="13"/>
        <v>3</v>
      </c>
      <c r="P12" s="37">
        <f ca="1" t="shared" si="14"/>
        <v>11</v>
      </c>
      <c r="Q12" s="76">
        <f ca="1" t="shared" si="15"/>
        <v>14</v>
      </c>
    </row>
    <row r="13" spans="1:17" ht="13.5">
      <c r="A13" s="50" t="s">
        <v>18</v>
      </c>
      <c r="B13" s="56" t="str">
        <f ca="1">INDIRECT("'"&amp;$A13&amp;"'"&amp;"!c2")</f>
        <v>岩手県立大学_社会福祉学部</v>
      </c>
      <c r="C13" s="53">
        <f ca="1">INDIRECT("'"&amp;$A13&amp;"'"&amp;"!c8")</f>
        <v>2</v>
      </c>
      <c r="D13" s="61">
        <f ca="1">INDIRECT("'"&amp;$A13&amp;"'"&amp;"!ｄ8")</f>
        <v>0</v>
      </c>
      <c r="E13" s="68">
        <f ca="1">INDIRECT("'"&amp;$A13&amp;"'"&amp;"!e8")</f>
        <v>0</v>
      </c>
      <c r="F13" s="46">
        <f ca="1">INDIRECT("'"&amp;$A13&amp;"'"&amp;"!f8")</f>
        <v>1</v>
      </c>
      <c r="G13" s="53">
        <f ca="1">INDIRECT("'"&amp;$A13&amp;"'"&amp;"!g8")</f>
        <v>1</v>
      </c>
      <c r="H13" s="61">
        <f ca="1">INDIRECT("'"&amp;$A13&amp;"'"&amp;"!h8")</f>
        <v>0</v>
      </c>
      <c r="I13" s="68">
        <f ca="1">INDIRECT("'"&amp;$A13&amp;"'"&amp;"!i8")</f>
        <v>0</v>
      </c>
      <c r="J13" s="46">
        <f ca="1">INDIRECT("'"&amp;$A13&amp;"'"&amp;"!j8")</f>
        <v>0</v>
      </c>
      <c r="K13" s="53">
        <f ca="1">INDIRECT("'"&amp;$A13&amp;"'"&amp;"!k8")</f>
        <v>0</v>
      </c>
      <c r="L13" s="61">
        <f ca="1">INDIRECT("'"&amp;$A13&amp;"'"&amp;"!l8")</f>
        <v>0</v>
      </c>
      <c r="M13" s="68">
        <f ca="1">INDIRECT("'"&amp;$A13&amp;"'"&amp;"!m8")</f>
        <v>0</v>
      </c>
      <c r="N13" s="46">
        <f ca="1">INDIRECT("'"&amp;$A13&amp;"'"&amp;"!n8")</f>
        <v>0</v>
      </c>
      <c r="O13" s="53">
        <f ca="1">INDIRECT("'"&amp;$A13&amp;"'"&amp;"!o8")</f>
        <v>3</v>
      </c>
      <c r="P13" s="17">
        <f ca="1">INDIRECT("'"&amp;$A13&amp;"'"&amp;"!p8")</f>
        <v>1</v>
      </c>
      <c r="Q13" s="46">
        <f ca="1">INDIRECT("'"&amp;$A13&amp;"'"&amp;"!q8")</f>
        <v>4</v>
      </c>
    </row>
    <row r="14" spans="1:17" ht="13.5">
      <c r="A14" s="50" t="s">
        <v>19</v>
      </c>
      <c r="B14" s="56" t="str">
        <f ca="1">INDIRECT("'"&amp;$A14&amp;"'"&amp;"!c2")</f>
        <v>岩手県立大学_ソフトウェア情報学部</v>
      </c>
      <c r="C14" s="53">
        <f ca="1">INDIRECT("'"&amp;$A14&amp;"'"&amp;"!c8")</f>
        <v>35</v>
      </c>
      <c r="D14" s="61">
        <f ca="1" t="shared" si="16" ref="D14:D20">INDIRECT("'"&amp;$A14&amp;"'"&amp;"!ｄ8")</f>
        <v>1</v>
      </c>
      <c r="E14" s="68">
        <f ca="1">INDIRECT("'"&amp;$A14&amp;"'"&amp;"!e8")</f>
        <v>29</v>
      </c>
      <c r="F14" s="46">
        <f ca="1">INDIRECT("'"&amp;$A14&amp;"'"&amp;"!f8")</f>
        <v>1</v>
      </c>
      <c r="G14" s="53">
        <f ca="1">INDIRECT("'"&amp;$A14&amp;"'"&amp;"!g8")</f>
        <v>10</v>
      </c>
      <c r="H14" s="61">
        <f ca="1">INDIRECT("'"&amp;$A14&amp;"'"&amp;"!h8")</f>
        <v>1</v>
      </c>
      <c r="I14" s="68">
        <f ca="1">INDIRECT("'"&amp;$A14&amp;"'"&amp;"!i8")</f>
        <v>7</v>
      </c>
      <c r="J14" s="46">
        <f ca="1">INDIRECT("'"&amp;$A14&amp;"'"&amp;"!j8")</f>
        <v>3</v>
      </c>
      <c r="K14" s="53">
        <f ca="1">INDIRECT("'"&amp;$A14&amp;"'"&amp;"!k8")</f>
        <v>3</v>
      </c>
      <c r="L14" s="61">
        <f ca="1">INDIRECT("'"&amp;$A14&amp;"'"&amp;"!l8")</f>
        <v>0</v>
      </c>
      <c r="M14" s="68">
        <f ca="1">INDIRECT("'"&amp;$A14&amp;"'"&amp;"!m8")</f>
        <v>1</v>
      </c>
      <c r="N14" s="46">
        <f ca="1">INDIRECT("'"&amp;$A14&amp;"'"&amp;"!n8")</f>
        <v>0</v>
      </c>
      <c r="O14" s="53">
        <f ca="1">INDIRECT("'"&amp;$A14&amp;"'"&amp;"!o8")</f>
        <v>85</v>
      </c>
      <c r="P14" s="17">
        <f ca="1">INDIRECT("'"&amp;$A14&amp;"'"&amp;"!p8")</f>
        <v>6</v>
      </c>
      <c r="Q14" s="46">
        <f ca="1">INDIRECT("'"&amp;$A14&amp;"'"&amp;"!q8")</f>
        <v>91</v>
      </c>
    </row>
    <row r="15" spans="1:17" ht="13.5">
      <c r="A15" s="92" t="s">
        <v>20</v>
      </c>
      <c r="B15" s="93" t="str">
        <f ca="1">INDIRECT("'"&amp;$A15&amp;"'"&amp;"!c2")</f>
        <v>岩手県立大学_総合政策学部</v>
      </c>
      <c r="C15" s="94">
        <f ca="1">INDIRECT("'"&amp;$A15&amp;"'"&amp;"!c8")</f>
        <v>5</v>
      </c>
      <c r="D15" s="95">
        <f ca="1" t="shared" si="16"/>
        <v>5</v>
      </c>
      <c r="E15" s="96">
        <f ca="1">INDIRECT("'"&amp;$A15&amp;"'"&amp;"!e8")</f>
        <v>2</v>
      </c>
      <c r="F15" s="97">
        <f ca="1">INDIRECT("'"&amp;$A15&amp;"'"&amp;"!f8")</f>
        <v>2</v>
      </c>
      <c r="G15" s="94">
        <f ca="1">INDIRECT("'"&amp;$A15&amp;"'"&amp;"!g8")</f>
        <v>2</v>
      </c>
      <c r="H15" s="95">
        <f ca="1">INDIRECT("'"&amp;$A15&amp;"'"&amp;"!h8")</f>
        <v>1</v>
      </c>
      <c r="I15" s="96">
        <f ca="1">INDIRECT("'"&amp;$A15&amp;"'"&amp;"!i8")</f>
        <v>1</v>
      </c>
      <c r="J15" s="97">
        <f ca="1">INDIRECT("'"&amp;$A15&amp;"'"&amp;"!j8")</f>
        <v>1</v>
      </c>
      <c r="K15" s="94">
        <f ca="1">INDIRECT("'"&amp;$A15&amp;"'"&amp;"!k8")</f>
        <v>1</v>
      </c>
      <c r="L15" s="95">
        <f ca="1">INDIRECT("'"&amp;$A15&amp;"'"&amp;"!l8")</f>
        <v>0</v>
      </c>
      <c r="M15" s="96">
        <f ca="1">INDIRECT("'"&amp;$A15&amp;"'"&amp;"!m8")</f>
        <v>0</v>
      </c>
      <c r="N15" s="97">
        <f ca="1">INDIRECT("'"&amp;$A15&amp;"'"&amp;"!n8")</f>
        <v>0</v>
      </c>
      <c r="O15" s="94">
        <f ca="1">INDIRECT("'"&amp;$A15&amp;"'"&amp;"!o8")</f>
        <v>11</v>
      </c>
      <c r="P15" s="98">
        <f ca="1">INDIRECT("'"&amp;$A15&amp;"'"&amp;"!p8")</f>
        <v>9</v>
      </c>
      <c r="Q15" s="97">
        <f ca="1">INDIRECT("'"&amp;$A15&amp;"'"&amp;"!q8")</f>
        <v>20</v>
      </c>
    </row>
    <row r="16" spans="1:17" ht="13.5">
      <c r="A16" s="49">
        <v>9</v>
      </c>
      <c r="B16" s="55" t="str">
        <f ca="1" t="shared" si="0"/>
        <v>宮城大学_看護学部</v>
      </c>
      <c r="C16" s="52">
        <f ca="1">INDIRECT($A16&amp;"!c8")</f>
        <v>0</v>
      </c>
      <c r="D16" s="60">
        <f ca="1" t="shared" si="2"/>
        <v>4</v>
      </c>
      <c r="E16" s="67">
        <f ca="1" t="shared" si="3"/>
        <v>0</v>
      </c>
      <c r="F16" s="45">
        <f ca="1" t="shared" si="4"/>
        <v>2</v>
      </c>
      <c r="G16" s="52">
        <f ca="1" t="shared" si="5"/>
        <v>0</v>
      </c>
      <c r="H16" s="60">
        <f ca="1" t="shared" si="6"/>
        <v>0</v>
      </c>
      <c r="I16" s="67">
        <f ca="1" t="shared" si="7"/>
        <v>0</v>
      </c>
      <c r="J16" s="45">
        <f ca="1" t="shared" si="8"/>
        <v>0</v>
      </c>
      <c r="K16" s="52">
        <f ca="1" t="shared" si="9"/>
        <v>0</v>
      </c>
      <c r="L16" s="60">
        <f ca="1" t="shared" si="10"/>
        <v>0</v>
      </c>
      <c r="M16" s="67">
        <f ca="1" t="shared" si="11"/>
        <v>0</v>
      </c>
      <c r="N16" s="45">
        <f ca="1" t="shared" si="12"/>
        <v>0</v>
      </c>
      <c r="O16" s="52">
        <f ca="1" t="shared" si="13"/>
        <v>0</v>
      </c>
      <c r="P16" s="44">
        <f ca="1" t="shared" si="14"/>
        <v>6</v>
      </c>
      <c r="Q16" s="45">
        <f ca="1" t="shared" si="15"/>
        <v>6</v>
      </c>
    </row>
    <row r="17" spans="1:17" ht="13.5">
      <c r="A17" s="50" t="s">
        <v>21</v>
      </c>
      <c r="B17" s="56" t="str">
        <f ca="1">INDIRECT("'"&amp;$A17&amp;"'"&amp;"!c2")</f>
        <v>宮城大学_事業構想学部</v>
      </c>
      <c r="C17" s="53">
        <f ca="1">INDIRECT("'"&amp;$A17&amp;"'"&amp;"!c8")</f>
        <v>10</v>
      </c>
      <c r="D17" s="61">
        <f ca="1" t="shared" si="16"/>
        <v>5</v>
      </c>
      <c r="E17" s="68">
        <f ca="1">INDIRECT("'"&amp;$A17&amp;"'"&amp;"!e8")</f>
        <v>6</v>
      </c>
      <c r="F17" s="46">
        <f ca="1">INDIRECT("'"&amp;$A17&amp;"'"&amp;"!f8")</f>
        <v>0</v>
      </c>
      <c r="G17" s="53">
        <f ca="1">INDIRECT("'"&amp;$A17&amp;"'"&amp;"!g8")</f>
        <v>4</v>
      </c>
      <c r="H17" s="61">
        <f ca="1">INDIRECT("'"&amp;$A17&amp;"'"&amp;"!h8")</f>
        <v>3</v>
      </c>
      <c r="I17" s="68">
        <f ca="1">INDIRECT("'"&amp;$A17&amp;"'"&amp;"!i8")</f>
        <v>0</v>
      </c>
      <c r="J17" s="46">
        <f ca="1">INDIRECT("'"&amp;$A17&amp;"'"&amp;"!j8")</f>
        <v>0</v>
      </c>
      <c r="K17" s="53">
        <f ca="1">INDIRECT("'"&amp;$A17&amp;"'"&amp;"!k8")</f>
        <v>0</v>
      </c>
      <c r="L17" s="61">
        <f ca="1">INDIRECT("'"&amp;$A17&amp;"'"&amp;"!l8")</f>
        <v>0</v>
      </c>
      <c r="M17" s="68">
        <f ca="1">INDIRECT("'"&amp;$A17&amp;"'"&amp;"!m8")</f>
        <v>0</v>
      </c>
      <c r="N17" s="46">
        <f ca="1">INDIRECT("'"&amp;$A17&amp;"'"&amp;"!n8")</f>
        <v>0</v>
      </c>
      <c r="O17" s="53">
        <f ca="1">INDIRECT("'"&amp;$A17&amp;"'"&amp;"!o8")</f>
        <v>20</v>
      </c>
      <c r="P17" s="17">
        <f ca="1">INDIRECT("'"&amp;$A17&amp;"'"&amp;"!p8")</f>
        <v>8</v>
      </c>
      <c r="Q17" s="46">
        <f ca="1">INDIRECT("'"&amp;$A17&amp;"'"&amp;"!q8")</f>
        <v>28</v>
      </c>
    </row>
    <row r="18" spans="1:17" ht="13.5">
      <c r="A18" s="51" t="s">
        <v>22</v>
      </c>
      <c r="B18" s="57" t="str">
        <f ca="1">INDIRECT("'"&amp;$A18&amp;"'"&amp;"!c2")</f>
        <v>宮城大学_食産業学部</v>
      </c>
      <c r="C18" s="54">
        <f ca="1">INDIRECT("'"&amp;$A18&amp;"'"&amp;"!c8")</f>
        <v>5</v>
      </c>
      <c r="D18" s="62">
        <f ca="1" t="shared" si="16"/>
        <v>4</v>
      </c>
      <c r="E18" s="69">
        <f ca="1">INDIRECT("'"&amp;$A18&amp;"'"&amp;"!e8")</f>
        <v>1</v>
      </c>
      <c r="F18" s="48">
        <f ca="1">INDIRECT("'"&amp;$A18&amp;"'"&amp;"!f8")</f>
        <v>0</v>
      </c>
      <c r="G18" s="54">
        <f ca="1">INDIRECT("'"&amp;$A18&amp;"'"&amp;"!g8")</f>
        <v>1</v>
      </c>
      <c r="H18" s="62">
        <f ca="1">INDIRECT("'"&amp;$A18&amp;"'"&amp;"!h8")</f>
        <v>0</v>
      </c>
      <c r="I18" s="69">
        <f ca="1">INDIRECT("'"&amp;$A18&amp;"'"&amp;"!i8")</f>
        <v>0</v>
      </c>
      <c r="J18" s="48">
        <f ca="1">INDIRECT("'"&amp;$A18&amp;"'"&amp;"!j8")</f>
        <v>0</v>
      </c>
      <c r="K18" s="54">
        <f ca="1">INDIRECT("'"&amp;$A18&amp;"'"&amp;"!k8")</f>
        <v>0</v>
      </c>
      <c r="L18" s="62">
        <f ca="1">INDIRECT("'"&amp;$A18&amp;"'"&amp;"!l8")</f>
        <v>0</v>
      </c>
      <c r="M18" s="69">
        <f ca="1">INDIRECT("'"&amp;$A18&amp;"'"&amp;"!m8")</f>
        <v>0</v>
      </c>
      <c r="N18" s="48">
        <f ca="1">INDIRECT("'"&amp;$A18&amp;"'"&amp;"!n8")</f>
        <v>0</v>
      </c>
      <c r="O18" s="54">
        <f ca="1">INDIRECT("'"&amp;$A18&amp;"'"&amp;"!o8")</f>
        <v>7</v>
      </c>
      <c r="P18" s="47">
        <f ca="1">INDIRECT("'"&amp;$A18&amp;"'"&amp;"!p8")</f>
        <v>4</v>
      </c>
      <c r="Q18" s="48">
        <f ca="1">INDIRECT("'"&amp;$A18&amp;"'"&amp;"!q8")</f>
        <v>11</v>
      </c>
    </row>
    <row r="19" spans="1:17" ht="13.5">
      <c r="A19" s="71">
        <v>10</v>
      </c>
      <c r="B19" s="72" t="str">
        <f ca="1" t="shared" si="0"/>
        <v>秋田県立大学_システム科学技術学部</v>
      </c>
      <c r="C19" s="73">
        <f ca="1" t="shared" si="1"/>
        <v>14</v>
      </c>
      <c r="D19" s="74">
        <f ca="1" t="shared" si="2"/>
        <v>0</v>
      </c>
      <c r="E19" s="75">
        <f ca="1" t="shared" si="3"/>
        <v>8</v>
      </c>
      <c r="F19" s="76">
        <f ca="1" t="shared" si="4"/>
        <v>2</v>
      </c>
      <c r="G19" s="73">
        <f ca="1" t="shared" si="5"/>
        <v>1</v>
      </c>
      <c r="H19" s="74">
        <f ca="1" t="shared" si="6"/>
        <v>0</v>
      </c>
      <c r="I19" s="75">
        <f ca="1" t="shared" si="7"/>
        <v>2</v>
      </c>
      <c r="J19" s="76">
        <f ca="1" t="shared" si="8"/>
        <v>0</v>
      </c>
      <c r="K19" s="73">
        <f ca="1" t="shared" si="9"/>
        <v>2</v>
      </c>
      <c r="L19" s="74">
        <f ca="1" t="shared" si="10"/>
        <v>0</v>
      </c>
      <c r="M19" s="75">
        <f ca="1" t="shared" si="11"/>
        <v>0</v>
      </c>
      <c r="N19" s="76">
        <f ca="1" t="shared" si="12"/>
        <v>0</v>
      </c>
      <c r="O19" s="73">
        <f ca="1" t="shared" si="13"/>
        <v>27</v>
      </c>
      <c r="P19" s="37">
        <f ca="1" t="shared" si="14"/>
        <v>2</v>
      </c>
      <c r="Q19" s="76">
        <f ca="1" t="shared" si="15"/>
        <v>29</v>
      </c>
    </row>
    <row r="20" spans="1:17" ht="13.5">
      <c r="A20" s="92" t="s">
        <v>23</v>
      </c>
      <c r="B20" s="93" t="str">
        <f ca="1">INDIRECT("'"&amp;$A20&amp;"'"&amp;"!c2")</f>
        <v>秋田県立大学_生物資源科学部</v>
      </c>
      <c r="C20" s="94">
        <f ca="1">INDIRECT("'"&amp;$A20&amp;"'"&amp;"!c8")</f>
        <v>5</v>
      </c>
      <c r="D20" s="95">
        <f ca="1" t="shared" si="16"/>
        <v>2</v>
      </c>
      <c r="E20" s="96">
        <f ca="1">INDIRECT("'"&amp;$A20&amp;"'"&amp;"!e8")</f>
        <v>0</v>
      </c>
      <c r="F20" s="97">
        <f ca="1">INDIRECT("'"&amp;$A20&amp;"'"&amp;"!f8")</f>
        <v>0</v>
      </c>
      <c r="G20" s="94">
        <f ca="1">INDIRECT("'"&amp;$A20&amp;"'"&amp;"!g8")</f>
        <v>1</v>
      </c>
      <c r="H20" s="95">
        <f ca="1">INDIRECT("'"&amp;$A20&amp;"'"&amp;"!h8")</f>
        <v>0</v>
      </c>
      <c r="I20" s="96">
        <f ca="1">INDIRECT("'"&amp;$A20&amp;"'"&amp;"!i8")</f>
        <v>0</v>
      </c>
      <c r="J20" s="97">
        <f ca="1">INDIRECT("'"&amp;$A20&amp;"'"&amp;"!j8")</f>
        <v>0</v>
      </c>
      <c r="K20" s="94">
        <f ca="1">INDIRECT("'"&amp;$A20&amp;"'"&amp;"!k8")</f>
        <v>0</v>
      </c>
      <c r="L20" s="95">
        <f ca="1">INDIRECT("'"&amp;$A20&amp;"'"&amp;"!l8")</f>
        <v>0</v>
      </c>
      <c r="M20" s="96">
        <f ca="1">INDIRECT("'"&amp;$A20&amp;"'"&amp;"!m8")</f>
        <v>0</v>
      </c>
      <c r="N20" s="97">
        <f ca="1">INDIRECT("'"&amp;$A20&amp;"'"&amp;"!n8")</f>
        <v>0</v>
      </c>
      <c r="O20" s="94">
        <f ca="1">INDIRECT("'"&amp;$A20&amp;"'"&amp;"!o8")</f>
        <v>6</v>
      </c>
      <c r="P20" s="98">
        <f ca="1">INDIRECT("'"&amp;$A20&amp;"'"&amp;"!p8")</f>
        <v>2</v>
      </c>
      <c r="Q20" s="97">
        <f ca="1">INDIRECT("'"&amp;$A20&amp;"'"&amp;"!q8")</f>
        <v>8</v>
      </c>
    </row>
    <row r="21" spans="1:17" ht="13.5">
      <c r="A21" s="85">
        <v>11</v>
      </c>
      <c r="B21" s="86" t="str">
        <f ca="1" t="shared" si="0"/>
        <v>国際教養大学_国際教養学部</v>
      </c>
      <c r="C21" s="87">
        <f ca="1" t="shared" si="1"/>
        <v>30</v>
      </c>
      <c r="D21" s="88">
        <f ca="1" t="shared" si="2"/>
        <v>62</v>
      </c>
      <c r="E21" s="89">
        <f ca="1" t="shared" si="3"/>
        <v>6</v>
      </c>
      <c r="F21" s="90">
        <f ca="1" t="shared" si="4"/>
        <v>7</v>
      </c>
      <c r="G21" s="87">
        <f ca="1" t="shared" si="5"/>
        <v>1</v>
      </c>
      <c r="H21" s="88">
        <f ca="1" t="shared" si="6"/>
        <v>2</v>
      </c>
      <c r="I21" s="89">
        <f ca="1" t="shared" si="7"/>
        <v>0</v>
      </c>
      <c r="J21" s="90">
        <f ca="1" t="shared" si="8"/>
        <v>1</v>
      </c>
      <c r="K21" s="87">
        <f ca="1" t="shared" si="9"/>
        <v>0</v>
      </c>
      <c r="L21" s="88">
        <f ca="1" t="shared" si="10"/>
        <v>0</v>
      </c>
      <c r="M21" s="89">
        <f ca="1" t="shared" si="11"/>
        <v>0</v>
      </c>
      <c r="N21" s="90">
        <f ca="1" t="shared" si="12"/>
        <v>0</v>
      </c>
      <c r="O21" s="87">
        <f ca="1" t="shared" si="13"/>
        <v>37</v>
      </c>
      <c r="P21" s="91">
        <f ca="1" t="shared" si="14"/>
        <v>72</v>
      </c>
      <c r="Q21" s="90">
        <f ca="1" t="shared" si="15"/>
        <v>109</v>
      </c>
    </row>
    <row r="22" spans="1:17" ht="13.5">
      <c r="A22" s="78">
        <v>12</v>
      </c>
      <c r="B22" s="79" t="str">
        <f ca="1" t="shared" si="0"/>
        <v>山形県立保健医療大学_保健医療学部</v>
      </c>
      <c r="C22" s="80">
        <f ca="1" t="shared" si="1"/>
        <v>1</v>
      </c>
      <c r="D22" s="81">
        <f ca="1" t="shared" si="2"/>
        <v>4</v>
      </c>
      <c r="E22" s="82">
        <f ca="1" t="shared" si="3"/>
        <v>0</v>
      </c>
      <c r="F22" s="83">
        <f ca="1" t="shared" si="4"/>
        <v>2</v>
      </c>
      <c r="G22" s="80">
        <f ca="1" t="shared" si="5"/>
        <v>0</v>
      </c>
      <c r="H22" s="81">
        <f ca="1" t="shared" si="6"/>
        <v>0</v>
      </c>
      <c r="I22" s="82">
        <f ca="1" t="shared" si="7"/>
        <v>0</v>
      </c>
      <c r="J22" s="83">
        <f ca="1" t="shared" si="8"/>
        <v>0</v>
      </c>
      <c r="K22" s="80">
        <f ca="1" t="shared" si="9"/>
        <v>0</v>
      </c>
      <c r="L22" s="81">
        <f ca="1" t="shared" si="10"/>
        <v>0</v>
      </c>
      <c r="M22" s="82">
        <f ca="1" t="shared" si="11"/>
        <v>0</v>
      </c>
      <c r="N22" s="83">
        <f ca="1" t="shared" si="12"/>
        <v>0</v>
      </c>
      <c r="O22" s="80">
        <f ca="1" t="shared" si="13"/>
        <v>1</v>
      </c>
      <c r="P22" s="84">
        <f ca="1" t="shared" si="14"/>
        <v>6</v>
      </c>
      <c r="Q22" s="83">
        <f ca="1" t="shared" si="15"/>
        <v>7</v>
      </c>
    </row>
    <row r="23" spans="1:17" ht="13.5">
      <c r="A23" s="49">
        <v>13</v>
      </c>
      <c r="B23" s="55" t="str">
        <f ca="1" t="shared" si="0"/>
        <v>福島県立医科大学_医学部（修業年限6年）</v>
      </c>
      <c r="C23" s="52">
        <f ca="1" t="shared" si="1"/>
        <v>0</v>
      </c>
      <c r="D23" s="60">
        <f ca="1" t="shared" si="2"/>
        <v>0</v>
      </c>
      <c r="E23" s="67">
        <f ca="1" t="shared" si="3"/>
        <v>0</v>
      </c>
      <c r="F23" s="45">
        <f ca="1" t="shared" si="4"/>
        <v>0</v>
      </c>
      <c r="G23" s="52">
        <f ca="1" t="shared" si="5"/>
        <v>0</v>
      </c>
      <c r="H23" s="60">
        <f ca="1" t="shared" si="6"/>
        <v>1</v>
      </c>
      <c r="I23" s="67">
        <f ca="1" t="shared" si="7"/>
        <v>0</v>
      </c>
      <c r="J23" s="45">
        <f ca="1" t="shared" si="8"/>
        <v>0</v>
      </c>
      <c r="K23" s="52">
        <f ca="1" t="shared" si="9"/>
        <v>0</v>
      </c>
      <c r="L23" s="60">
        <f ca="1" t="shared" si="10"/>
        <v>0</v>
      </c>
      <c r="M23" s="67">
        <f ca="1" t="shared" si="11"/>
        <v>0</v>
      </c>
      <c r="N23" s="45">
        <f ca="1" t="shared" si="12"/>
        <v>0</v>
      </c>
      <c r="O23" s="52">
        <f ca="1" t="shared" si="13"/>
        <v>0</v>
      </c>
      <c r="P23" s="44">
        <f ca="1" t="shared" si="14"/>
        <v>1</v>
      </c>
      <c r="Q23" s="45">
        <f ca="1" t="shared" si="15"/>
        <v>1</v>
      </c>
    </row>
    <row r="24" spans="1:17" ht="13.5">
      <c r="A24" s="51" t="s">
        <v>24</v>
      </c>
      <c r="B24" s="57" t="str">
        <f ca="1">INDIRECT("'"&amp;$A24&amp;"'"&amp;"!c2")</f>
        <v>福島県立医科大学_看護学部</v>
      </c>
      <c r="C24" s="54">
        <f ca="1">INDIRECT("'"&amp;$A24&amp;"'"&amp;"!c8")</f>
        <v>1</v>
      </c>
      <c r="D24" s="62">
        <f ca="1">INDIRECT("'"&amp;$A24&amp;"'"&amp;"!ｄ8")</f>
        <v>3</v>
      </c>
      <c r="E24" s="69">
        <f ca="1">INDIRECT("'"&amp;$A24&amp;"'"&amp;"!e8")</f>
        <v>0</v>
      </c>
      <c r="F24" s="48">
        <f ca="1">INDIRECT("'"&amp;$A24&amp;"'"&amp;"!f8")</f>
        <v>1</v>
      </c>
      <c r="G24" s="54">
        <f ca="1">INDIRECT("'"&amp;$A24&amp;"'"&amp;"!g8")</f>
        <v>0</v>
      </c>
      <c r="H24" s="62">
        <f ca="1">INDIRECT("'"&amp;$A24&amp;"'"&amp;"!h8")</f>
        <v>1</v>
      </c>
      <c r="I24" s="69">
        <f ca="1">INDIRECT("'"&amp;$A24&amp;"'"&amp;"!i8")</f>
        <v>0</v>
      </c>
      <c r="J24" s="48">
        <f ca="1">INDIRECT("'"&amp;$A24&amp;"'"&amp;"!j8")</f>
        <v>0</v>
      </c>
      <c r="K24" s="54">
        <f ca="1">INDIRECT("'"&amp;$A24&amp;"'"&amp;"!k8")</f>
        <v>0</v>
      </c>
      <c r="L24" s="62">
        <f ca="1">INDIRECT("'"&amp;$A24&amp;"'"&amp;"!l8")</f>
        <v>1</v>
      </c>
      <c r="M24" s="69">
        <f ca="1">INDIRECT("'"&amp;$A24&amp;"'"&amp;"!m8")</f>
        <v>0</v>
      </c>
      <c r="N24" s="48">
        <f ca="1">INDIRECT("'"&amp;$A24&amp;"'"&amp;"!n8")</f>
        <v>0</v>
      </c>
      <c r="O24" s="54">
        <f ca="1">INDIRECT("'"&amp;$A24&amp;"'"&amp;"!o8")</f>
        <v>1</v>
      </c>
      <c r="P24" s="47">
        <f ca="1">INDIRECT("'"&amp;$A24&amp;"'"&amp;"!p8")</f>
        <v>6</v>
      </c>
      <c r="Q24" s="48">
        <f ca="1">INDIRECT("'"&amp;$A24&amp;"'"&amp;"!q8")</f>
        <v>7</v>
      </c>
    </row>
    <row r="25" spans="1:17" ht="13.5">
      <c r="A25" s="78">
        <v>14</v>
      </c>
      <c r="B25" s="79" t="str">
        <f ca="1" t="shared" si="0"/>
        <v>会津大学_コンピュータ理工学部</v>
      </c>
      <c r="C25" s="80">
        <f ca="1" t="shared" si="1"/>
        <v>49</v>
      </c>
      <c r="D25" s="81">
        <f ca="1" t="shared" si="2"/>
        <v>4</v>
      </c>
      <c r="E25" s="82">
        <f ca="1" t="shared" si="3"/>
        <v>36</v>
      </c>
      <c r="F25" s="83">
        <f ca="1" t="shared" si="4"/>
        <v>2</v>
      </c>
      <c r="G25" s="80">
        <f ca="1" t="shared" si="5"/>
        <v>8</v>
      </c>
      <c r="H25" s="81">
        <f ca="1" t="shared" si="6"/>
        <v>0</v>
      </c>
      <c r="I25" s="82">
        <f ca="1" t="shared" si="7"/>
        <v>9</v>
      </c>
      <c r="J25" s="83">
        <f ca="1" t="shared" si="8"/>
        <v>0</v>
      </c>
      <c r="K25" s="80">
        <f ca="1" t="shared" si="9"/>
        <v>2</v>
      </c>
      <c r="L25" s="81">
        <f ca="1" t="shared" si="10"/>
        <v>0</v>
      </c>
      <c r="M25" s="82">
        <f ca="1" t="shared" si="11"/>
        <v>0</v>
      </c>
      <c r="N25" s="83">
        <f ca="1" t="shared" si="12"/>
        <v>0</v>
      </c>
      <c r="O25" s="80">
        <f ca="1" t="shared" si="13"/>
        <v>104</v>
      </c>
      <c r="P25" s="84">
        <f ca="1" t="shared" si="14"/>
        <v>6</v>
      </c>
      <c r="Q25" s="83">
        <f ca="1" t="shared" si="15"/>
        <v>110</v>
      </c>
    </row>
    <row r="26" spans="1:17" ht="13.5">
      <c r="A26" s="85">
        <v>15</v>
      </c>
      <c r="B26" s="86" t="str">
        <f ca="1" t="shared" si="0"/>
        <v>茨城県立医療大学_保健医療学部</v>
      </c>
      <c r="C26" s="87">
        <f ca="1" t="shared" si="1"/>
        <v>7</v>
      </c>
      <c r="D26" s="88">
        <f ca="1" t="shared" si="2"/>
        <v>7</v>
      </c>
      <c r="E26" s="89">
        <f ca="1" t="shared" si="3"/>
        <v>4</v>
      </c>
      <c r="F26" s="90">
        <f ca="1" t="shared" si="4"/>
        <v>2</v>
      </c>
      <c r="G26" s="87">
        <f ca="1" t="shared" si="5"/>
        <v>1</v>
      </c>
      <c r="H26" s="88">
        <f ca="1" t="shared" si="6"/>
        <v>0</v>
      </c>
      <c r="I26" s="89">
        <f ca="1" t="shared" si="7"/>
        <v>0</v>
      </c>
      <c r="J26" s="90">
        <f ca="1" t="shared" si="8"/>
        <v>0</v>
      </c>
      <c r="K26" s="87">
        <f ca="1" t="shared" si="9"/>
        <v>0</v>
      </c>
      <c r="L26" s="88">
        <f ca="1" t="shared" si="10"/>
        <v>0</v>
      </c>
      <c r="M26" s="89">
        <f ca="1" t="shared" si="11"/>
        <v>0</v>
      </c>
      <c r="N26" s="90">
        <f ca="1" t="shared" si="12"/>
        <v>1</v>
      </c>
      <c r="O26" s="87">
        <f ca="1" t="shared" si="13"/>
        <v>12</v>
      </c>
      <c r="P26" s="91">
        <f ca="1" t="shared" si="14"/>
        <v>10</v>
      </c>
      <c r="Q26" s="90">
        <f ca="1" t="shared" si="15"/>
        <v>22</v>
      </c>
    </row>
    <row r="27" spans="1:17" ht="13.5">
      <c r="A27" s="71">
        <v>16</v>
      </c>
      <c r="B27" s="72" t="str">
        <f ca="1" t="shared" si="0"/>
        <v>群馬県立女子大学_文学部</v>
      </c>
      <c r="C27" s="73">
        <f ca="1" t="shared" si="1"/>
        <v>0</v>
      </c>
      <c r="D27" s="74">
        <f ca="1" t="shared" si="2"/>
        <v>15</v>
      </c>
      <c r="E27" s="75">
        <f ca="1" t="shared" si="3"/>
        <v>0</v>
      </c>
      <c r="F27" s="76">
        <f ca="1" t="shared" si="4"/>
        <v>6</v>
      </c>
      <c r="G27" s="73">
        <f ca="1" t="shared" si="5"/>
        <v>0</v>
      </c>
      <c r="H27" s="74">
        <f ca="1" t="shared" si="6"/>
        <v>1</v>
      </c>
      <c r="I27" s="75">
        <f ca="1" t="shared" si="7"/>
        <v>0</v>
      </c>
      <c r="J27" s="76">
        <f ca="1" t="shared" si="8"/>
        <v>0</v>
      </c>
      <c r="K27" s="73">
        <f ca="1" t="shared" si="9"/>
        <v>0</v>
      </c>
      <c r="L27" s="74">
        <f ca="1" t="shared" si="10"/>
        <v>0</v>
      </c>
      <c r="M27" s="75">
        <f ca="1" t="shared" si="11"/>
        <v>0</v>
      </c>
      <c r="N27" s="76">
        <f ca="1" t="shared" si="12"/>
        <v>0</v>
      </c>
      <c r="O27" s="73">
        <f ca="1" t="shared" si="13"/>
        <v>0</v>
      </c>
      <c r="P27" s="37">
        <f ca="1" t="shared" si="14"/>
        <v>22</v>
      </c>
      <c r="Q27" s="76">
        <f ca="1" t="shared" si="15"/>
        <v>22</v>
      </c>
    </row>
    <row r="28" spans="1:17" ht="13.5">
      <c r="A28" s="92" t="s">
        <v>25</v>
      </c>
      <c r="B28" s="93" t="str">
        <f ca="1">INDIRECT("'"&amp;$A28&amp;"'"&amp;"!c2")</f>
        <v>群馬県立女子大学_国際コミュニケーション学部</v>
      </c>
      <c r="C28" s="94">
        <f ca="1">INDIRECT("'"&amp;$A28&amp;"'"&amp;"!c8")</f>
        <v>0</v>
      </c>
      <c r="D28" s="95">
        <f ca="1">INDIRECT("'"&amp;$A28&amp;"'"&amp;"!ｄ8")</f>
        <v>5</v>
      </c>
      <c r="E28" s="96">
        <f ca="1">INDIRECT("'"&amp;$A28&amp;"'"&amp;"!e8")</f>
        <v>0</v>
      </c>
      <c r="F28" s="97">
        <f ca="1">INDIRECT("'"&amp;$A28&amp;"'"&amp;"!f8")</f>
        <v>2</v>
      </c>
      <c r="G28" s="94">
        <f ca="1">INDIRECT("'"&amp;$A28&amp;"'"&amp;"!g8")</f>
        <v>0</v>
      </c>
      <c r="H28" s="95">
        <f ca="1">INDIRECT("'"&amp;$A28&amp;"'"&amp;"!h8")</f>
        <v>0</v>
      </c>
      <c r="I28" s="96">
        <f ca="1">INDIRECT("'"&amp;$A28&amp;"'"&amp;"!i8")</f>
        <v>0</v>
      </c>
      <c r="J28" s="97">
        <f ca="1">INDIRECT("'"&amp;$A28&amp;"'"&amp;"!j8")</f>
        <v>0</v>
      </c>
      <c r="K28" s="94">
        <f ca="1">INDIRECT("'"&amp;$A28&amp;"'"&amp;"!k8")</f>
        <v>0</v>
      </c>
      <c r="L28" s="95">
        <f ca="1">INDIRECT("'"&amp;$A28&amp;"'"&amp;"!l8")</f>
        <v>0</v>
      </c>
      <c r="M28" s="96">
        <f ca="1">INDIRECT("'"&amp;$A28&amp;"'"&amp;"!m8")</f>
        <v>0</v>
      </c>
      <c r="N28" s="97">
        <f ca="1">INDIRECT("'"&amp;$A28&amp;"'"&amp;"!n8")</f>
        <v>0</v>
      </c>
      <c r="O28" s="94">
        <f ca="1">INDIRECT("'"&amp;$A28&amp;"'"&amp;"!o8")</f>
        <v>0</v>
      </c>
      <c r="P28" s="98">
        <f ca="1">INDIRECT("'"&amp;$A28&amp;"'"&amp;"!p8")</f>
        <v>7</v>
      </c>
      <c r="Q28" s="97">
        <f ca="1">INDIRECT("'"&amp;$A28&amp;"'"&amp;"!q8")</f>
        <v>7</v>
      </c>
    </row>
    <row r="29" spans="1:17" ht="13.5">
      <c r="A29" s="49">
        <v>17</v>
      </c>
      <c r="B29" s="55" t="str">
        <f ca="1" t="shared" si="0"/>
        <v>群馬県立県民健康科学大学_看護学部</v>
      </c>
      <c r="C29" s="52">
        <f ca="1" t="shared" si="1"/>
        <v>0</v>
      </c>
      <c r="D29" s="60">
        <f ca="1" t="shared" si="2"/>
        <v>3</v>
      </c>
      <c r="E29" s="67">
        <f ca="1" t="shared" si="3"/>
        <v>1</v>
      </c>
      <c r="F29" s="45">
        <f ca="1" t="shared" si="4"/>
        <v>1</v>
      </c>
      <c r="G29" s="52">
        <f ca="1" t="shared" si="5"/>
        <v>0</v>
      </c>
      <c r="H29" s="60">
        <f ca="1" t="shared" si="6"/>
        <v>1</v>
      </c>
      <c r="I29" s="67">
        <f ca="1" t="shared" si="7"/>
        <v>0</v>
      </c>
      <c r="J29" s="45">
        <f ca="1" t="shared" si="8"/>
        <v>0</v>
      </c>
      <c r="K29" s="52">
        <f ca="1" t="shared" si="9"/>
        <v>0</v>
      </c>
      <c r="L29" s="60">
        <f ca="1" t="shared" si="10"/>
        <v>0</v>
      </c>
      <c r="M29" s="67">
        <f ca="1" t="shared" si="11"/>
        <v>0</v>
      </c>
      <c r="N29" s="45">
        <f ca="1" t="shared" si="12"/>
        <v>0</v>
      </c>
      <c r="O29" s="52">
        <f ca="1" t="shared" si="13"/>
        <v>1</v>
      </c>
      <c r="P29" s="44">
        <f ca="1" t="shared" si="14"/>
        <v>5</v>
      </c>
      <c r="Q29" s="45">
        <f ca="1" t="shared" si="15"/>
        <v>6</v>
      </c>
    </row>
    <row r="30" spans="1:17" ht="13.5">
      <c r="A30" s="51" t="s">
        <v>26</v>
      </c>
      <c r="B30" s="57" t="str">
        <f ca="1">INDIRECT("'"&amp;$A30&amp;"'"&amp;"!c2")</f>
        <v>群馬県立県民健康科学大学_診療放射線学部</v>
      </c>
      <c r="C30" s="54">
        <f ca="1">INDIRECT("'"&amp;$A30&amp;"'"&amp;"!c8")</f>
        <v>0</v>
      </c>
      <c r="D30" s="62">
        <f ca="1">INDIRECT("'"&amp;$A30&amp;"'"&amp;"!ｄ8")</f>
        <v>0</v>
      </c>
      <c r="E30" s="69">
        <f ca="1">INDIRECT("'"&amp;$A30&amp;"'"&amp;"!e8")</f>
        <v>0</v>
      </c>
      <c r="F30" s="48">
        <f ca="1">INDIRECT("'"&amp;$A30&amp;"'"&amp;"!f8")</f>
        <v>0</v>
      </c>
      <c r="G30" s="54">
        <f ca="1">INDIRECT("'"&amp;$A30&amp;"'"&amp;"!g8")</f>
        <v>0</v>
      </c>
      <c r="H30" s="62">
        <f ca="1">INDIRECT("'"&amp;$A30&amp;"'"&amp;"!h8")</f>
        <v>0</v>
      </c>
      <c r="I30" s="69">
        <f ca="1">INDIRECT("'"&amp;$A30&amp;"'"&amp;"!i8")</f>
        <v>0</v>
      </c>
      <c r="J30" s="48">
        <f ca="1">INDIRECT("'"&amp;$A30&amp;"'"&amp;"!j8")</f>
        <v>0</v>
      </c>
      <c r="K30" s="54">
        <f ca="1">INDIRECT("'"&amp;$A30&amp;"'"&amp;"!k8")</f>
        <v>0</v>
      </c>
      <c r="L30" s="62">
        <f ca="1">INDIRECT("'"&amp;$A30&amp;"'"&amp;"!l8")</f>
        <v>0</v>
      </c>
      <c r="M30" s="69">
        <f ca="1">INDIRECT("'"&amp;$A30&amp;"'"&amp;"!m8")</f>
        <v>0</v>
      </c>
      <c r="N30" s="48">
        <f ca="1">INDIRECT("'"&amp;$A30&amp;"'"&amp;"!n8")</f>
        <v>0</v>
      </c>
      <c r="O30" s="54">
        <f ca="1">INDIRECT("'"&amp;$A30&amp;"'"&amp;"!o8")</f>
        <v>0</v>
      </c>
      <c r="P30" s="47">
        <f ca="1">INDIRECT("'"&amp;$A30&amp;"'"&amp;"!p8")</f>
        <v>0</v>
      </c>
      <c r="Q30" s="48">
        <f ca="1">INDIRECT("'"&amp;$A30&amp;"'"&amp;"!q8")</f>
        <v>0</v>
      </c>
    </row>
    <row r="31" spans="1:17" ht="13.5">
      <c r="A31" s="71">
        <v>18</v>
      </c>
      <c r="B31" s="72" t="str">
        <f ca="1" t="shared" si="0"/>
        <v>高崎経済大学_経済学部</v>
      </c>
      <c r="C31" s="73">
        <f ca="1" t="shared" si="1"/>
        <v>70</v>
      </c>
      <c r="D31" s="74">
        <f ca="1" t="shared" si="2"/>
        <v>7</v>
      </c>
      <c r="E31" s="75">
        <f ca="1" t="shared" si="3"/>
        <v>27</v>
      </c>
      <c r="F31" s="76">
        <f ca="1" t="shared" si="4"/>
        <v>1</v>
      </c>
      <c r="G31" s="73">
        <f ca="1" t="shared" si="5"/>
        <v>13</v>
      </c>
      <c r="H31" s="74">
        <f ca="1" t="shared" si="6"/>
        <v>1</v>
      </c>
      <c r="I31" s="75">
        <f ca="1" t="shared" si="7"/>
        <v>7</v>
      </c>
      <c r="J31" s="76">
        <f ca="1" t="shared" si="8"/>
        <v>0</v>
      </c>
      <c r="K31" s="73">
        <f ca="1" t="shared" si="9"/>
        <v>0</v>
      </c>
      <c r="L31" s="74">
        <f ca="1" t="shared" si="10"/>
        <v>0</v>
      </c>
      <c r="M31" s="75">
        <f ca="1" t="shared" si="11"/>
        <v>0</v>
      </c>
      <c r="N31" s="76">
        <f ca="1" t="shared" si="12"/>
        <v>0</v>
      </c>
      <c r="O31" s="73">
        <f ca="1" t="shared" si="13"/>
        <v>117</v>
      </c>
      <c r="P31" s="37">
        <f ca="1" t="shared" si="14"/>
        <v>9</v>
      </c>
      <c r="Q31" s="76">
        <f ca="1" t="shared" si="15"/>
        <v>126</v>
      </c>
    </row>
    <row r="32" spans="1:17" ht="13.5">
      <c r="A32" s="92" t="s">
        <v>27</v>
      </c>
      <c r="B32" s="93" t="str">
        <f ca="1">INDIRECT("'"&amp;$A32&amp;"'"&amp;"!c2")</f>
        <v>高崎経済大学_地域政策学部</v>
      </c>
      <c r="C32" s="94">
        <f ca="1">INDIRECT("'"&amp;$A32&amp;"'"&amp;"!c8")</f>
        <v>42</v>
      </c>
      <c r="D32" s="95">
        <f ca="1">INDIRECT("'"&amp;$A32&amp;"'"&amp;"!ｄ8")</f>
        <v>12</v>
      </c>
      <c r="E32" s="96">
        <f ca="1">INDIRECT("'"&amp;$A32&amp;"'"&amp;"!e8")</f>
        <v>14</v>
      </c>
      <c r="F32" s="97">
        <f ca="1">INDIRECT("'"&amp;$A32&amp;"'"&amp;"!f8")</f>
        <v>3</v>
      </c>
      <c r="G32" s="94">
        <f ca="1">INDIRECT("'"&amp;$A32&amp;"'"&amp;"!g8")</f>
        <v>6</v>
      </c>
      <c r="H32" s="95">
        <f ca="1">INDIRECT("'"&amp;$A32&amp;"'"&amp;"!h8")</f>
        <v>0</v>
      </c>
      <c r="I32" s="96">
        <f ca="1">INDIRECT("'"&amp;$A32&amp;"'"&amp;"!i8")</f>
        <v>2</v>
      </c>
      <c r="J32" s="97">
        <f ca="1">INDIRECT("'"&amp;$A32&amp;"'"&amp;"!j8")</f>
        <v>0</v>
      </c>
      <c r="K32" s="94">
        <f ca="1">INDIRECT("'"&amp;$A32&amp;"'"&amp;"!k8")</f>
        <v>0</v>
      </c>
      <c r="L32" s="95">
        <f ca="1">INDIRECT("'"&amp;$A32&amp;"'"&amp;"!l8")</f>
        <v>0</v>
      </c>
      <c r="M32" s="96">
        <f ca="1">INDIRECT("'"&amp;$A32&amp;"'"&amp;"!m8")</f>
        <v>0</v>
      </c>
      <c r="N32" s="97">
        <f ca="1">INDIRECT("'"&amp;$A32&amp;"'"&amp;"!n8")</f>
        <v>0</v>
      </c>
      <c r="O32" s="94">
        <f ca="1">INDIRECT("'"&amp;$A32&amp;"'"&amp;"!o8")</f>
        <v>64</v>
      </c>
      <c r="P32" s="98">
        <f ca="1">INDIRECT("'"&amp;$A32&amp;"'"&amp;"!p8")</f>
        <v>15</v>
      </c>
      <c r="Q32" s="97">
        <f ca="1">INDIRECT("'"&amp;$A32&amp;"'"&amp;"!q8")</f>
        <v>79</v>
      </c>
    </row>
    <row r="33" spans="1:17" ht="13.5">
      <c r="A33" s="49">
        <v>19</v>
      </c>
      <c r="B33" s="55" t="str">
        <f ca="1" t="shared" si="0"/>
        <v>前橋工科大学_工学部</v>
      </c>
      <c r="C33" s="52">
        <f ca="1" t="shared" si="1"/>
        <v>32</v>
      </c>
      <c r="D33" s="60">
        <f ca="1" t="shared" si="2"/>
        <v>5</v>
      </c>
      <c r="E33" s="67">
        <f ca="1" t="shared" si="3"/>
        <v>14</v>
      </c>
      <c r="F33" s="45">
        <f ca="1" t="shared" si="4"/>
        <v>2</v>
      </c>
      <c r="G33" s="52">
        <f ca="1" t="shared" si="5"/>
        <v>4</v>
      </c>
      <c r="H33" s="60">
        <f ca="1" t="shared" si="6"/>
        <v>0</v>
      </c>
      <c r="I33" s="67">
        <f ca="1" t="shared" si="7"/>
        <v>3</v>
      </c>
      <c r="J33" s="45">
        <f ca="1" t="shared" si="8"/>
        <v>0</v>
      </c>
      <c r="K33" s="52">
        <f ca="1" t="shared" si="9"/>
        <v>0</v>
      </c>
      <c r="L33" s="60">
        <f ca="1" t="shared" si="10"/>
        <v>0</v>
      </c>
      <c r="M33" s="67">
        <f ca="1" t="shared" si="11"/>
        <v>0</v>
      </c>
      <c r="N33" s="45">
        <f ca="1" t="shared" si="12"/>
        <v>0</v>
      </c>
      <c r="O33" s="52">
        <f ca="1" t="shared" si="13"/>
        <v>53</v>
      </c>
      <c r="P33" s="44">
        <f ca="1" t="shared" si="14"/>
        <v>7</v>
      </c>
      <c r="Q33" s="45">
        <f ca="1" t="shared" si="15"/>
        <v>60</v>
      </c>
    </row>
    <row r="34" spans="1:17" ht="13.5">
      <c r="A34" s="51" t="s">
        <v>127</v>
      </c>
      <c r="B34" s="57" t="str">
        <f ca="1">INDIRECT("'"&amp;$A34&amp;"'"&amp;"!c2")</f>
        <v>前橋工科大学_工学部_夜間</v>
      </c>
      <c r="C34" s="54">
        <f ca="1">INDIRECT("'"&amp;$A34&amp;"'"&amp;"!c8")</f>
        <v>4</v>
      </c>
      <c r="D34" s="62">
        <f ca="1">INDIRECT("'"&amp;$A34&amp;"'"&amp;"!ｄ8")</f>
        <v>0</v>
      </c>
      <c r="E34" s="69">
        <f ca="1">INDIRECT("'"&amp;$A34&amp;"'"&amp;"!e8")</f>
        <v>6</v>
      </c>
      <c r="F34" s="48">
        <f ca="1">INDIRECT("'"&amp;$A34&amp;"'"&amp;"!f8")</f>
        <v>1</v>
      </c>
      <c r="G34" s="54">
        <f ca="1">INDIRECT("'"&amp;$A34&amp;"'"&amp;"!g8")</f>
        <v>4</v>
      </c>
      <c r="H34" s="62">
        <f ca="1">INDIRECT("'"&amp;$A34&amp;"'"&amp;"!h8")</f>
        <v>2</v>
      </c>
      <c r="I34" s="69">
        <f ca="1">INDIRECT("'"&amp;$A34&amp;"'"&amp;"!i8")</f>
        <v>0</v>
      </c>
      <c r="J34" s="48">
        <f ca="1">INDIRECT("'"&amp;$A34&amp;"'"&amp;"!j8")</f>
        <v>0</v>
      </c>
      <c r="K34" s="54">
        <f ca="1">INDIRECT("'"&amp;$A34&amp;"'"&amp;"!k8")</f>
        <v>0</v>
      </c>
      <c r="L34" s="62">
        <f ca="1">INDIRECT("'"&amp;$A34&amp;"'"&amp;"!l8")</f>
        <v>0</v>
      </c>
      <c r="M34" s="69">
        <f ca="1">INDIRECT("'"&amp;$A34&amp;"'"&amp;"!m8")</f>
        <v>0</v>
      </c>
      <c r="N34" s="48">
        <f ca="1">INDIRECT("'"&amp;$A34&amp;"'"&amp;"!n8")</f>
        <v>0</v>
      </c>
      <c r="O34" s="54">
        <f ca="1">INDIRECT("'"&amp;$A34&amp;"'"&amp;"!o8")</f>
        <v>14</v>
      </c>
      <c r="P34" s="47">
        <f ca="1">INDIRECT("'"&amp;$A34&amp;"'"&amp;"!p8")</f>
        <v>3</v>
      </c>
      <c r="Q34" s="48">
        <f ca="1">INDIRECT("'"&amp;$A34&amp;"'"&amp;"!q8")</f>
        <v>17</v>
      </c>
    </row>
    <row r="35" spans="1:17" ht="13.5">
      <c r="A35" s="78">
        <v>20</v>
      </c>
      <c r="B35" s="79" t="str">
        <f ca="1" t="shared" si="0"/>
        <v>埼玉県立大学_保健医療福祉学部</v>
      </c>
      <c r="C35" s="80">
        <f ca="1" t="shared" si="1"/>
        <v>6</v>
      </c>
      <c r="D35" s="81">
        <f ca="1" t="shared" si="2"/>
        <v>16</v>
      </c>
      <c r="E35" s="82">
        <f ca="1" t="shared" si="3"/>
        <v>0</v>
      </c>
      <c r="F35" s="83">
        <f ca="1" t="shared" si="4"/>
        <v>2</v>
      </c>
      <c r="G35" s="80">
        <f ca="1" t="shared" si="5"/>
        <v>1</v>
      </c>
      <c r="H35" s="81">
        <f ca="1" t="shared" si="6"/>
        <v>0</v>
      </c>
      <c r="I35" s="82">
        <f ca="1" t="shared" si="7"/>
        <v>0</v>
      </c>
      <c r="J35" s="83">
        <f ca="1" t="shared" si="8"/>
        <v>0</v>
      </c>
      <c r="K35" s="80">
        <f ca="1" t="shared" si="9"/>
        <v>0</v>
      </c>
      <c r="L35" s="81">
        <f ca="1" t="shared" si="10"/>
        <v>0</v>
      </c>
      <c r="M35" s="82">
        <f ca="1" t="shared" si="11"/>
        <v>0</v>
      </c>
      <c r="N35" s="83">
        <f ca="1" t="shared" si="12"/>
        <v>0</v>
      </c>
      <c r="O35" s="80">
        <f ca="1" t="shared" si="13"/>
        <v>7</v>
      </c>
      <c r="P35" s="84">
        <f ca="1" t="shared" si="14"/>
        <v>18</v>
      </c>
      <c r="Q35" s="83">
        <f ca="1" t="shared" si="15"/>
        <v>25</v>
      </c>
    </row>
    <row r="36" spans="1:17" ht="13.5">
      <c r="A36" s="85">
        <v>21</v>
      </c>
      <c r="B36" s="86" t="str">
        <f ca="1" t="shared" si="17" ref="B36:B67">INDIRECT($A36&amp;"!c2")</f>
        <v>千葉県立保健医療大学_健康科学部</v>
      </c>
      <c r="C36" s="87">
        <f ca="1" t="shared" si="18" ref="C36:C67">INDIRECT($A36&amp;"!c8")</f>
        <v>0</v>
      </c>
      <c r="D36" s="88">
        <f ca="1" t="shared" si="2"/>
        <v>0</v>
      </c>
      <c r="E36" s="89">
        <f ca="1" t="shared" si="3"/>
        <v>0</v>
      </c>
      <c r="F36" s="90">
        <f ca="1" t="shared" si="4"/>
        <v>0</v>
      </c>
      <c r="G36" s="87">
        <f ca="1" t="shared" si="5"/>
        <v>0</v>
      </c>
      <c r="H36" s="88">
        <f ca="1" t="shared" si="6"/>
        <v>0</v>
      </c>
      <c r="I36" s="89">
        <f ca="1" t="shared" si="7"/>
        <v>0</v>
      </c>
      <c r="J36" s="90">
        <f ca="1" t="shared" si="8"/>
        <v>0</v>
      </c>
      <c r="K36" s="87">
        <f ca="1" t="shared" si="9"/>
        <v>0</v>
      </c>
      <c r="L36" s="88">
        <f ca="1" t="shared" si="10"/>
        <v>0</v>
      </c>
      <c r="M36" s="89">
        <f ca="1" t="shared" si="11"/>
        <v>0</v>
      </c>
      <c r="N36" s="90">
        <f ca="1" t="shared" si="12"/>
        <v>0</v>
      </c>
      <c r="O36" s="87">
        <f ca="1" t="shared" si="13"/>
        <v>0</v>
      </c>
      <c r="P36" s="91">
        <f ca="1" t="shared" si="14"/>
        <v>0</v>
      </c>
      <c r="Q36" s="90">
        <f ca="1" t="shared" si="15"/>
        <v>0</v>
      </c>
    </row>
    <row r="37" spans="1:17" ht="13.5">
      <c r="A37" s="71">
        <v>22</v>
      </c>
      <c r="B37" s="72" t="str">
        <f ca="1" t="shared" si="17"/>
        <v>首都大学東京_都市教養学部</v>
      </c>
      <c r="C37" s="73">
        <f ca="1" t="shared" si="18"/>
        <v>144</v>
      </c>
      <c r="D37" s="74">
        <f ca="1" t="shared" si="2"/>
        <v>46</v>
      </c>
      <c r="E37" s="75">
        <f ca="1" t="shared" si="3"/>
        <v>50</v>
      </c>
      <c r="F37" s="76">
        <f ca="1" t="shared" si="4"/>
        <v>6</v>
      </c>
      <c r="G37" s="73">
        <f ca="1" t="shared" si="5"/>
        <v>36</v>
      </c>
      <c r="H37" s="74">
        <f ca="1" t="shared" si="6"/>
        <v>6</v>
      </c>
      <c r="I37" s="75">
        <f ca="1" t="shared" si="7"/>
        <v>6</v>
      </c>
      <c r="J37" s="76">
        <f ca="1" t="shared" si="8"/>
        <v>1</v>
      </c>
      <c r="K37" s="73">
        <f ca="1" t="shared" si="9"/>
        <v>4</v>
      </c>
      <c r="L37" s="74">
        <f ca="1" t="shared" si="10"/>
        <v>2</v>
      </c>
      <c r="M37" s="75">
        <f ca="1" t="shared" si="11"/>
        <v>6</v>
      </c>
      <c r="N37" s="76">
        <f ca="1" t="shared" si="12"/>
        <v>1</v>
      </c>
      <c r="O37" s="73">
        <f ca="1" t="shared" si="13"/>
        <v>246</v>
      </c>
      <c r="P37" s="37">
        <f ca="1" t="shared" si="14"/>
        <v>62</v>
      </c>
      <c r="Q37" s="76">
        <f ca="1" t="shared" si="15"/>
        <v>308</v>
      </c>
    </row>
    <row r="38" spans="1:17" ht="13.5">
      <c r="A38" s="50" t="s">
        <v>28</v>
      </c>
      <c r="B38" s="56" t="str">
        <f ca="1">INDIRECT("'"&amp;$A38&amp;"'"&amp;"!c2")</f>
        <v>首都大学東京_都市環境学部</v>
      </c>
      <c r="C38" s="53">
        <f ca="1">INDIRECT("'"&amp;$A38&amp;"'"&amp;"!c8")</f>
        <v>20</v>
      </c>
      <c r="D38" s="61">
        <f ca="1">INDIRECT("'"&amp;$A38&amp;"'"&amp;"!ｄ8")</f>
        <v>2</v>
      </c>
      <c r="E38" s="68">
        <f ca="1">INDIRECT("'"&amp;$A38&amp;"'"&amp;"!e8")</f>
        <v>7</v>
      </c>
      <c r="F38" s="46">
        <f ca="1">INDIRECT("'"&amp;$A38&amp;"'"&amp;"!f8")</f>
        <v>1</v>
      </c>
      <c r="G38" s="53">
        <f ca="1">INDIRECT("'"&amp;$A38&amp;"'"&amp;"!g8")</f>
        <v>3</v>
      </c>
      <c r="H38" s="61">
        <f ca="1">INDIRECT("'"&amp;$A38&amp;"'"&amp;"!h8")</f>
        <v>1</v>
      </c>
      <c r="I38" s="68">
        <f ca="1">INDIRECT("'"&amp;$A38&amp;"'"&amp;"!i8")</f>
        <v>1</v>
      </c>
      <c r="J38" s="46">
        <f ca="1">INDIRECT("'"&amp;$A38&amp;"'"&amp;"!j8")</f>
        <v>0</v>
      </c>
      <c r="K38" s="53">
        <f ca="1">INDIRECT("'"&amp;$A38&amp;"'"&amp;"!k8")</f>
        <v>0</v>
      </c>
      <c r="L38" s="61">
        <f ca="1">INDIRECT("'"&amp;$A38&amp;"'"&amp;"!l8")</f>
        <v>0</v>
      </c>
      <c r="M38" s="68">
        <f ca="1">INDIRECT("'"&amp;$A38&amp;"'"&amp;"!m8")</f>
        <v>0</v>
      </c>
      <c r="N38" s="46">
        <f ca="1">INDIRECT("'"&amp;$A38&amp;"'"&amp;"!n8")</f>
        <v>0</v>
      </c>
      <c r="O38" s="53">
        <f ca="1">INDIRECT("'"&amp;$A38&amp;"'"&amp;"!o8")</f>
        <v>31</v>
      </c>
      <c r="P38" s="17">
        <f ca="1">INDIRECT("'"&amp;$A38&amp;"'"&amp;"!p8")</f>
        <v>4</v>
      </c>
      <c r="Q38" s="46">
        <f ca="1">INDIRECT("'"&amp;$A38&amp;"'"&amp;"!q8")</f>
        <v>35</v>
      </c>
    </row>
    <row r="39" spans="1:17" ht="13.5">
      <c r="A39" s="50" t="s">
        <v>29</v>
      </c>
      <c r="B39" s="56" t="str">
        <f ca="1">INDIRECT("'"&amp;$A39&amp;"'"&amp;"!c2")</f>
        <v>首都大学東京_システムデザイン学部</v>
      </c>
      <c r="C39" s="53">
        <f ca="1">INDIRECT("'"&amp;$A39&amp;"'"&amp;"!c8")</f>
        <v>35</v>
      </c>
      <c r="D39" s="61">
        <f ca="1">INDIRECT("'"&amp;$A39&amp;"'"&amp;"!ｄ8")</f>
        <v>5</v>
      </c>
      <c r="E39" s="68">
        <f ca="1">INDIRECT("'"&amp;$A39&amp;"'"&amp;"!e8")</f>
        <v>27</v>
      </c>
      <c r="F39" s="46">
        <f ca="1">INDIRECT("'"&amp;$A39&amp;"'"&amp;"!f8")</f>
        <v>1</v>
      </c>
      <c r="G39" s="53">
        <f ca="1">INDIRECT("'"&amp;$A39&amp;"'"&amp;"!g8")</f>
        <v>10</v>
      </c>
      <c r="H39" s="61">
        <f ca="1">INDIRECT("'"&amp;$A39&amp;"'"&amp;"!h8")</f>
        <v>0</v>
      </c>
      <c r="I39" s="68">
        <f ca="1">INDIRECT("'"&amp;$A39&amp;"'"&amp;"!i8")</f>
        <v>1</v>
      </c>
      <c r="J39" s="46">
        <f ca="1">INDIRECT("'"&amp;$A39&amp;"'"&amp;"!j8")</f>
        <v>0</v>
      </c>
      <c r="K39" s="53">
        <f ca="1">INDIRECT("'"&amp;$A39&amp;"'"&amp;"!k8")</f>
        <v>1</v>
      </c>
      <c r="L39" s="61">
        <f ca="1">INDIRECT("'"&amp;$A39&amp;"'"&amp;"!l8")</f>
        <v>0</v>
      </c>
      <c r="M39" s="68">
        <f ca="1">INDIRECT("'"&amp;$A39&amp;"'"&amp;"!m8")</f>
        <v>0</v>
      </c>
      <c r="N39" s="46">
        <f ca="1">INDIRECT("'"&amp;$A39&amp;"'"&amp;"!n8")</f>
        <v>0</v>
      </c>
      <c r="O39" s="53">
        <f ca="1">INDIRECT("'"&amp;$A39&amp;"'"&amp;"!o8")</f>
        <v>74</v>
      </c>
      <c r="P39" s="17">
        <f ca="1">INDIRECT("'"&amp;$A39&amp;"'"&amp;"!p8")</f>
        <v>6</v>
      </c>
      <c r="Q39" s="46">
        <f ca="1">INDIRECT("'"&amp;$A39&amp;"'"&amp;"!q8")</f>
        <v>80</v>
      </c>
    </row>
    <row r="40" spans="1:17" ht="13.5">
      <c r="A40" s="92" t="s">
        <v>30</v>
      </c>
      <c r="B40" s="93" t="str">
        <f ca="1">INDIRECT("'"&amp;$A40&amp;"'"&amp;"!c2")</f>
        <v>首都大学東京_健康福祉学部</v>
      </c>
      <c r="C40" s="94">
        <f ca="1">INDIRECT("'"&amp;$A40&amp;"'"&amp;"!c8")</f>
        <v>11</v>
      </c>
      <c r="D40" s="95">
        <f ca="1">INDIRECT("'"&amp;$A40&amp;"'"&amp;"!ｄ8")</f>
        <v>3</v>
      </c>
      <c r="E40" s="96">
        <f ca="1">INDIRECT("'"&amp;$A40&amp;"'"&amp;"!e8")</f>
        <v>3</v>
      </c>
      <c r="F40" s="97">
        <f ca="1">INDIRECT("'"&amp;$A40&amp;"'"&amp;"!f8")</f>
        <v>2</v>
      </c>
      <c r="G40" s="94">
        <f ca="1">INDIRECT("'"&amp;$A40&amp;"'"&amp;"!g8")</f>
        <v>0</v>
      </c>
      <c r="H40" s="95">
        <f ca="1">INDIRECT("'"&amp;$A40&amp;"'"&amp;"!h8")</f>
        <v>0</v>
      </c>
      <c r="I40" s="96">
        <f ca="1">INDIRECT("'"&amp;$A40&amp;"'"&amp;"!i8")</f>
        <v>0</v>
      </c>
      <c r="J40" s="97">
        <f ca="1">INDIRECT("'"&amp;$A40&amp;"'"&amp;"!j8")</f>
        <v>0</v>
      </c>
      <c r="K40" s="94">
        <f ca="1">INDIRECT("'"&amp;$A40&amp;"'"&amp;"!k8")</f>
        <v>0</v>
      </c>
      <c r="L40" s="95">
        <f ca="1">INDIRECT("'"&amp;$A40&amp;"'"&amp;"!l8")</f>
        <v>0</v>
      </c>
      <c r="M40" s="96">
        <f ca="1">INDIRECT("'"&amp;$A40&amp;"'"&amp;"!m8")</f>
        <v>0</v>
      </c>
      <c r="N40" s="97">
        <f ca="1">INDIRECT("'"&amp;$A40&amp;"'"&amp;"!n8")</f>
        <v>0</v>
      </c>
      <c r="O40" s="94">
        <f ca="1">INDIRECT("'"&amp;$A40&amp;"'"&amp;"!o8")</f>
        <v>14</v>
      </c>
      <c r="P40" s="98">
        <f ca="1">INDIRECT("'"&amp;$A40&amp;"'"&amp;"!p8")</f>
        <v>5</v>
      </c>
      <c r="Q40" s="97">
        <f ca="1">INDIRECT("'"&amp;$A40&amp;"'"&amp;"!q8")</f>
        <v>19</v>
      </c>
    </row>
    <row r="41" spans="1:17" ht="13.5">
      <c r="A41" s="85">
        <v>24</v>
      </c>
      <c r="B41" s="86" t="str">
        <f ca="1" t="shared" si="17"/>
        <v>神奈川県立保健福祉大学_保健福祉学部</v>
      </c>
      <c r="C41" s="87">
        <f ca="1" t="shared" si="18"/>
        <v>2</v>
      </c>
      <c r="D41" s="88">
        <f ca="1" t="shared" si="2"/>
        <v>5</v>
      </c>
      <c r="E41" s="89">
        <f ca="1" t="shared" si="3"/>
        <v>1</v>
      </c>
      <c r="F41" s="90">
        <f ca="1" t="shared" si="4"/>
        <v>5</v>
      </c>
      <c r="G41" s="87">
        <f ca="1" t="shared" si="5"/>
        <v>0</v>
      </c>
      <c r="H41" s="88">
        <f ca="1" t="shared" si="6"/>
        <v>1</v>
      </c>
      <c r="I41" s="89">
        <f ca="1" t="shared" si="7"/>
        <v>0</v>
      </c>
      <c r="J41" s="90">
        <f ca="1" t="shared" si="8"/>
        <v>1</v>
      </c>
      <c r="K41" s="87">
        <f ca="1" t="shared" si="9"/>
        <v>0</v>
      </c>
      <c r="L41" s="88">
        <f ca="1" t="shared" si="10"/>
        <v>0</v>
      </c>
      <c r="M41" s="89">
        <f ca="1" t="shared" si="11"/>
        <v>0</v>
      </c>
      <c r="N41" s="90">
        <f ca="1" t="shared" si="12"/>
        <v>0</v>
      </c>
      <c r="O41" s="87">
        <f ca="1" t="shared" si="13"/>
        <v>3</v>
      </c>
      <c r="P41" s="91">
        <f ca="1" t="shared" si="14"/>
        <v>12</v>
      </c>
      <c r="Q41" s="90">
        <f ca="1" t="shared" si="15"/>
        <v>15</v>
      </c>
    </row>
    <row r="42" spans="1:17" ht="13.5">
      <c r="A42" s="71">
        <v>25</v>
      </c>
      <c r="B42" s="72" t="str">
        <f ca="1" t="shared" si="17"/>
        <v>横浜市立大学_国際総合科学部</v>
      </c>
      <c r="C42" s="73">
        <f ca="1" t="shared" si="18"/>
        <v>108</v>
      </c>
      <c r="D42" s="74">
        <f ca="1" t="shared" si="2"/>
        <v>56</v>
      </c>
      <c r="E42" s="75">
        <f ca="1" t="shared" si="3"/>
        <v>44</v>
      </c>
      <c r="F42" s="76">
        <f ca="1" t="shared" si="4"/>
        <v>15</v>
      </c>
      <c r="G42" s="73">
        <f ca="1" t="shared" si="5"/>
        <v>30</v>
      </c>
      <c r="H42" s="74">
        <f ca="1" t="shared" si="6"/>
        <v>14</v>
      </c>
      <c r="I42" s="75">
        <f ca="1" t="shared" si="7"/>
        <v>0</v>
      </c>
      <c r="J42" s="76">
        <f ca="1" t="shared" si="8"/>
        <v>0</v>
      </c>
      <c r="K42" s="73">
        <f ca="1" t="shared" si="9"/>
        <v>0</v>
      </c>
      <c r="L42" s="74">
        <f ca="1" t="shared" si="10"/>
        <v>0</v>
      </c>
      <c r="M42" s="75">
        <f ca="1" t="shared" si="11"/>
        <v>0</v>
      </c>
      <c r="N42" s="76">
        <f ca="1" t="shared" si="12"/>
        <v>0</v>
      </c>
      <c r="O42" s="73">
        <f ca="1" t="shared" si="13"/>
        <v>182</v>
      </c>
      <c r="P42" s="37">
        <f ca="1" t="shared" si="14"/>
        <v>85</v>
      </c>
      <c r="Q42" s="76">
        <f ca="1" t="shared" si="15"/>
        <v>267</v>
      </c>
    </row>
    <row r="43" spans="1:17" ht="13.5">
      <c r="A43" s="50" t="s">
        <v>31</v>
      </c>
      <c r="B43" s="56" t="str">
        <f ca="1">INDIRECT("'"&amp;$A43&amp;"'"&amp;"!c2")</f>
        <v>横浜市立大学_医学部(修業年限6年)</v>
      </c>
      <c r="C43" s="53">
        <f ca="1">INDIRECT("'"&amp;$A43&amp;"'"&amp;"!c8")</f>
        <v>0</v>
      </c>
      <c r="D43" s="61">
        <f ca="1">INDIRECT("'"&amp;$A43&amp;"'"&amp;"!ｄ8")</f>
        <v>0</v>
      </c>
      <c r="E43" s="68">
        <f ca="1">INDIRECT("'"&amp;$A43&amp;"'"&amp;"!e8")</f>
        <v>0</v>
      </c>
      <c r="F43" s="46">
        <f ca="1">INDIRECT("'"&amp;$A43&amp;"'"&amp;"!f8")</f>
        <v>0</v>
      </c>
      <c r="G43" s="53">
        <f ca="1">INDIRECT("'"&amp;$A43&amp;"'"&amp;"!g8")</f>
        <v>1</v>
      </c>
      <c r="H43" s="61">
        <f ca="1">INDIRECT("'"&amp;$A43&amp;"'"&amp;"!h8")</f>
        <v>0</v>
      </c>
      <c r="I43" s="68">
        <f ca="1">INDIRECT("'"&amp;$A43&amp;"'"&amp;"!i8")</f>
        <v>1</v>
      </c>
      <c r="J43" s="46">
        <f ca="1">INDIRECT("'"&amp;$A43&amp;"'"&amp;"!j8")</f>
        <v>1</v>
      </c>
      <c r="K43" s="53">
        <f ca="1">INDIRECT("'"&amp;$A43&amp;"'"&amp;"!k8")</f>
        <v>0</v>
      </c>
      <c r="L43" s="61">
        <f ca="1">INDIRECT("'"&amp;$A43&amp;"'"&amp;"!l8")</f>
        <v>0</v>
      </c>
      <c r="M43" s="68">
        <f ca="1">INDIRECT("'"&amp;$A43&amp;"'"&amp;"!m8")</f>
        <v>0</v>
      </c>
      <c r="N43" s="46">
        <f ca="1">INDIRECT("'"&amp;$A43&amp;"'"&amp;"!n8")</f>
        <v>0</v>
      </c>
      <c r="O43" s="53">
        <f ca="1">INDIRECT("'"&amp;$A43&amp;"'"&amp;"!o8")</f>
        <v>2</v>
      </c>
      <c r="P43" s="17">
        <f ca="1">INDIRECT("'"&amp;$A43&amp;"'"&amp;"!p8")</f>
        <v>1</v>
      </c>
      <c r="Q43" s="46">
        <f ca="1">INDIRECT("'"&amp;$A43&amp;"'"&amp;"!q8")</f>
        <v>3</v>
      </c>
    </row>
    <row r="44" spans="1:17" ht="13.5">
      <c r="A44" s="50" t="s">
        <v>32</v>
      </c>
      <c r="B44" s="56" t="str">
        <f ca="1">INDIRECT("'"&amp;$A44&amp;"'"&amp;"!c2")</f>
        <v>横浜市立大学_医学部(修業年限4年)</v>
      </c>
      <c r="C44" s="53">
        <f ca="1">INDIRECT("'"&amp;$A44&amp;"'"&amp;"!c8")</f>
        <v>2</v>
      </c>
      <c r="D44" s="61">
        <f ca="1">INDIRECT("'"&amp;$A44&amp;"'"&amp;"!ｄ8")</f>
        <v>7</v>
      </c>
      <c r="E44" s="68">
        <f ca="1">INDIRECT("'"&amp;$A44&amp;"'"&amp;"!e8")</f>
        <v>1</v>
      </c>
      <c r="F44" s="46">
        <f ca="1">INDIRECT("'"&amp;$A44&amp;"'"&amp;"!f8")</f>
        <v>0</v>
      </c>
      <c r="G44" s="53">
        <f ca="1">INDIRECT("'"&amp;$A44&amp;"'"&amp;"!g8")</f>
        <v>0</v>
      </c>
      <c r="H44" s="61">
        <f ca="1">INDIRECT("'"&amp;$A44&amp;"'"&amp;"!h8")</f>
        <v>0</v>
      </c>
      <c r="I44" s="68">
        <f ca="1">INDIRECT("'"&amp;$A44&amp;"'"&amp;"!i8")</f>
        <v>0</v>
      </c>
      <c r="J44" s="46">
        <f ca="1">INDIRECT("'"&amp;$A44&amp;"'"&amp;"!j8")</f>
        <v>0</v>
      </c>
      <c r="K44" s="53">
        <f ca="1">INDIRECT("'"&amp;$A44&amp;"'"&amp;"!k8")</f>
        <v>0</v>
      </c>
      <c r="L44" s="61">
        <f ca="1">INDIRECT("'"&amp;$A44&amp;"'"&amp;"!l8")</f>
        <v>0</v>
      </c>
      <c r="M44" s="68">
        <f ca="1">INDIRECT("'"&amp;$A44&amp;"'"&amp;"!m8")</f>
        <v>0</v>
      </c>
      <c r="N44" s="46">
        <f ca="1">INDIRECT("'"&amp;$A44&amp;"'"&amp;"!n8")</f>
        <v>0</v>
      </c>
      <c r="O44" s="53">
        <f ca="1">INDIRECT("'"&amp;$A44&amp;"'"&amp;"!o8")</f>
        <v>3</v>
      </c>
      <c r="P44" s="17">
        <f ca="1">INDIRECT("'"&amp;$A44&amp;"'"&amp;"!p8")</f>
        <v>7</v>
      </c>
      <c r="Q44" s="46">
        <f ca="1">INDIRECT("'"&amp;$A44&amp;"'"&amp;"!q8")</f>
        <v>10</v>
      </c>
    </row>
    <row r="45" spans="1:17" ht="13.5">
      <c r="A45" s="50" t="s">
        <v>33</v>
      </c>
      <c r="B45" s="56" t="str">
        <f ca="1">INDIRECT("'"&amp;$A45&amp;"'"&amp;"!c2")</f>
        <v>横浜市立大学_国際文化学部</v>
      </c>
      <c r="C45" s="53">
        <f ca="1">INDIRECT("'"&amp;$A45&amp;"'"&amp;"!c8")</f>
        <v>0</v>
      </c>
      <c r="D45" s="61">
        <f ca="1">INDIRECT("'"&amp;$A45&amp;"'"&amp;"!ｄ8")</f>
        <v>0</v>
      </c>
      <c r="E45" s="68">
        <f ca="1">INDIRECT("'"&amp;$A45&amp;"'"&amp;"!e8")</f>
        <v>0</v>
      </c>
      <c r="F45" s="46">
        <f ca="1">INDIRECT("'"&amp;$A45&amp;"'"&amp;"!f8")</f>
        <v>0</v>
      </c>
      <c r="G45" s="53">
        <f ca="1">INDIRECT("'"&amp;$A45&amp;"'"&amp;"!g8")</f>
        <v>0</v>
      </c>
      <c r="H45" s="61">
        <f ca="1">INDIRECT("'"&amp;$A45&amp;"'"&amp;"!h8")</f>
        <v>0</v>
      </c>
      <c r="I45" s="68">
        <f ca="1">INDIRECT("'"&amp;$A45&amp;"'"&amp;"!i8")</f>
        <v>3</v>
      </c>
      <c r="J45" s="46">
        <f ca="1">INDIRECT("'"&amp;$A45&amp;"'"&amp;"!j8")</f>
        <v>1</v>
      </c>
      <c r="K45" s="53">
        <f ca="1">INDIRECT("'"&amp;$A45&amp;"'"&amp;"!k8")</f>
        <v>1</v>
      </c>
      <c r="L45" s="61">
        <f ca="1">INDIRECT("'"&amp;$A45&amp;"'"&amp;"!l8")</f>
        <v>0</v>
      </c>
      <c r="M45" s="68">
        <f ca="1">INDIRECT("'"&amp;$A45&amp;"'"&amp;"!m8")</f>
        <v>1</v>
      </c>
      <c r="N45" s="46">
        <f ca="1">INDIRECT("'"&amp;$A45&amp;"'"&amp;"!n8")</f>
        <v>0</v>
      </c>
      <c r="O45" s="53">
        <f ca="1">INDIRECT("'"&amp;$A45&amp;"'"&amp;"!o8")</f>
        <v>5</v>
      </c>
      <c r="P45" s="17">
        <f ca="1">INDIRECT("'"&amp;$A45&amp;"'"&amp;"!p8")</f>
        <v>1</v>
      </c>
      <c r="Q45" s="46">
        <f ca="1">INDIRECT("'"&amp;$A45&amp;"'"&amp;"!q8")</f>
        <v>6</v>
      </c>
    </row>
    <row r="46" spans="1:17" ht="13.5">
      <c r="A46" s="50" t="s">
        <v>34</v>
      </c>
      <c r="B46" s="56" t="str">
        <f ca="1">INDIRECT("'"&amp;$A46&amp;"'"&amp;"!c2")</f>
        <v>横浜市立大学_商学部</v>
      </c>
      <c r="C46" s="53">
        <f ca="1">INDIRECT("'"&amp;$A46&amp;"'"&amp;"!c8")</f>
        <v>0</v>
      </c>
      <c r="D46" s="61">
        <f ca="1">INDIRECT("'"&amp;$A46&amp;"'"&amp;"!ｄ8")</f>
        <v>0</v>
      </c>
      <c r="E46" s="68">
        <f ca="1">INDIRECT("'"&amp;$A46&amp;"'"&amp;"!e8")</f>
        <v>0</v>
      </c>
      <c r="F46" s="46">
        <f ca="1">INDIRECT("'"&amp;$A46&amp;"'"&amp;"!f8")</f>
        <v>0</v>
      </c>
      <c r="G46" s="53">
        <f ca="1">INDIRECT("'"&amp;$A46&amp;"'"&amp;"!g8")</f>
        <v>0</v>
      </c>
      <c r="H46" s="61">
        <f ca="1">INDIRECT("'"&amp;$A46&amp;"'"&amp;"!h8")</f>
        <v>0</v>
      </c>
      <c r="I46" s="68">
        <f ca="1">INDIRECT("'"&amp;$A46&amp;"'"&amp;"!i8")</f>
        <v>6</v>
      </c>
      <c r="J46" s="46">
        <f ca="1">INDIRECT("'"&amp;$A46&amp;"'"&amp;"!j8")</f>
        <v>0</v>
      </c>
      <c r="K46" s="53">
        <f ca="1">INDIRECT("'"&amp;$A46&amp;"'"&amp;"!k8")</f>
        <v>0</v>
      </c>
      <c r="L46" s="61">
        <f ca="1">INDIRECT("'"&amp;$A46&amp;"'"&amp;"!l8")</f>
        <v>0</v>
      </c>
      <c r="M46" s="68">
        <f ca="1">INDIRECT("'"&amp;$A46&amp;"'"&amp;"!m8")</f>
        <v>0</v>
      </c>
      <c r="N46" s="46">
        <f ca="1">INDIRECT("'"&amp;$A46&amp;"'"&amp;"!n8")</f>
        <v>0</v>
      </c>
      <c r="O46" s="53">
        <f ca="1">INDIRECT("'"&amp;$A46&amp;"'"&amp;"!o8")</f>
        <v>6</v>
      </c>
      <c r="P46" s="17">
        <f ca="1">INDIRECT("'"&amp;$A46&amp;"'"&amp;"!p8")</f>
        <v>0</v>
      </c>
      <c r="Q46" s="46">
        <f ca="1">INDIRECT("'"&amp;$A46&amp;"'"&amp;"!q8")</f>
        <v>6</v>
      </c>
    </row>
    <row r="47" spans="1:17" ht="13.5">
      <c r="A47" s="92" t="s">
        <v>35</v>
      </c>
      <c r="B47" s="93" t="str">
        <f ca="1">INDIRECT("'"&amp;$A47&amp;"'"&amp;"!c2")</f>
        <v>横浜市立大学_理学部</v>
      </c>
      <c r="C47" s="94">
        <f ca="1">INDIRECT("'"&amp;$A47&amp;"'"&amp;"!c8")</f>
        <v>0</v>
      </c>
      <c r="D47" s="95">
        <f ca="1">INDIRECT("'"&amp;$A47&amp;"'"&amp;"!ｄ8")</f>
        <v>0</v>
      </c>
      <c r="E47" s="96">
        <f ca="1">INDIRECT("'"&amp;$A47&amp;"'"&amp;"!e8")</f>
        <v>0</v>
      </c>
      <c r="F47" s="97">
        <f ca="1">INDIRECT("'"&amp;$A47&amp;"'"&amp;"!f8")</f>
        <v>0</v>
      </c>
      <c r="G47" s="94">
        <f ca="1">INDIRECT("'"&amp;$A47&amp;"'"&amp;"!g8")</f>
        <v>0</v>
      </c>
      <c r="H47" s="95">
        <f ca="1">INDIRECT("'"&amp;$A47&amp;"'"&amp;"!h8")</f>
        <v>0</v>
      </c>
      <c r="I47" s="96">
        <f ca="1">INDIRECT("'"&amp;$A47&amp;"'"&amp;"!i8")</f>
        <v>3</v>
      </c>
      <c r="J47" s="97">
        <f ca="1">INDIRECT("'"&amp;$A47&amp;"'"&amp;"!j8")</f>
        <v>1</v>
      </c>
      <c r="K47" s="94">
        <f ca="1">INDIRECT("'"&amp;$A47&amp;"'"&amp;"!k8")</f>
        <v>0</v>
      </c>
      <c r="L47" s="95">
        <f ca="1">INDIRECT("'"&amp;$A47&amp;"'"&amp;"!l8")</f>
        <v>1</v>
      </c>
      <c r="M47" s="96">
        <f ca="1">INDIRECT("'"&amp;$A47&amp;"'"&amp;"!m8")</f>
        <v>1</v>
      </c>
      <c r="N47" s="97">
        <f ca="1">INDIRECT("'"&amp;$A47&amp;"'"&amp;"!n8")</f>
        <v>0</v>
      </c>
      <c r="O47" s="94">
        <f ca="1">INDIRECT("'"&amp;$A47&amp;"'"&amp;"!o8")</f>
        <v>4</v>
      </c>
      <c r="P47" s="98">
        <f ca="1">INDIRECT("'"&amp;$A47&amp;"'"&amp;"!p8")</f>
        <v>2</v>
      </c>
      <c r="Q47" s="97">
        <f ca="1">INDIRECT("'"&amp;$A47&amp;"'"&amp;"!q8")</f>
        <v>6</v>
      </c>
    </row>
    <row r="48" spans="1:17" ht="13.5">
      <c r="A48" s="85">
        <v>26</v>
      </c>
      <c r="B48" s="86" t="str">
        <f ca="1" t="shared" si="17"/>
        <v>新潟県立看護大学_看護学部</v>
      </c>
      <c r="C48" s="87">
        <f ca="1" t="shared" si="18"/>
        <v>1</v>
      </c>
      <c r="D48" s="88">
        <f ca="1" t="shared" si="2"/>
        <v>1</v>
      </c>
      <c r="E48" s="89">
        <f ca="1" t="shared" si="3"/>
        <v>0</v>
      </c>
      <c r="F48" s="90">
        <f ca="1" t="shared" si="4"/>
        <v>0</v>
      </c>
      <c r="G48" s="87">
        <f ca="1" t="shared" si="5"/>
        <v>0</v>
      </c>
      <c r="H48" s="88">
        <f ca="1" t="shared" si="6"/>
        <v>0</v>
      </c>
      <c r="I48" s="89">
        <f ca="1" t="shared" si="7"/>
        <v>0</v>
      </c>
      <c r="J48" s="90">
        <f ca="1" t="shared" si="8"/>
        <v>0</v>
      </c>
      <c r="K48" s="87">
        <f ca="1" t="shared" si="9"/>
        <v>0</v>
      </c>
      <c r="L48" s="88">
        <f ca="1" t="shared" si="10"/>
        <v>0</v>
      </c>
      <c r="M48" s="89">
        <f ca="1" t="shared" si="11"/>
        <v>0</v>
      </c>
      <c r="N48" s="90">
        <f ca="1" t="shared" si="12"/>
        <v>0</v>
      </c>
      <c r="O48" s="87">
        <f ca="1" t="shared" si="13"/>
        <v>1</v>
      </c>
      <c r="P48" s="91">
        <f ca="1" t="shared" si="14"/>
        <v>1</v>
      </c>
      <c r="Q48" s="90">
        <f ca="1" t="shared" si="15"/>
        <v>2</v>
      </c>
    </row>
    <row r="49" spans="1:17" ht="13.5">
      <c r="A49" s="71">
        <v>27</v>
      </c>
      <c r="B49" s="72" t="str">
        <f ca="1" t="shared" si="17"/>
        <v>新潟県立大学_国際地域学部</v>
      </c>
      <c r="C49" s="73">
        <f ca="1" t="shared" si="18"/>
        <v>0</v>
      </c>
      <c r="D49" s="74">
        <f ca="1" t="shared" si="2"/>
        <v>0</v>
      </c>
      <c r="E49" s="75">
        <f ca="1" t="shared" si="3"/>
        <v>0</v>
      </c>
      <c r="F49" s="76">
        <f ca="1" t="shared" si="4"/>
        <v>0</v>
      </c>
      <c r="G49" s="73">
        <f ca="1" t="shared" si="5"/>
        <v>0</v>
      </c>
      <c r="H49" s="74">
        <f ca="1" t="shared" si="6"/>
        <v>0</v>
      </c>
      <c r="I49" s="75">
        <f ca="1" t="shared" si="7"/>
        <v>0</v>
      </c>
      <c r="J49" s="76">
        <f ca="1" t="shared" si="8"/>
        <v>0</v>
      </c>
      <c r="K49" s="73">
        <f ca="1" t="shared" si="9"/>
        <v>0</v>
      </c>
      <c r="L49" s="74">
        <f ca="1" t="shared" si="10"/>
        <v>0</v>
      </c>
      <c r="M49" s="75">
        <f ca="1" t="shared" si="11"/>
        <v>0</v>
      </c>
      <c r="N49" s="76">
        <f ca="1" t="shared" si="12"/>
        <v>0</v>
      </c>
      <c r="O49" s="73">
        <f ca="1" t="shared" si="13"/>
        <v>0</v>
      </c>
      <c r="P49" s="37">
        <f ca="1" t="shared" si="14"/>
        <v>0</v>
      </c>
      <c r="Q49" s="76">
        <f ca="1" t="shared" si="15"/>
        <v>0</v>
      </c>
    </row>
    <row r="50" spans="1:17" ht="13.5">
      <c r="A50" s="92" t="s">
        <v>36</v>
      </c>
      <c r="B50" s="93" t="str">
        <f ca="1">INDIRECT("'"&amp;$A50&amp;"'"&amp;"!c2")</f>
        <v>新潟県立大学_人間生活学部</v>
      </c>
      <c r="C50" s="94">
        <f ca="1">INDIRECT("'"&amp;$A50&amp;"'"&amp;"!c8")</f>
        <v>0</v>
      </c>
      <c r="D50" s="95">
        <f ca="1">INDIRECT("'"&amp;$A50&amp;"'"&amp;"!ｄ8")</f>
        <v>0</v>
      </c>
      <c r="E50" s="96">
        <f ca="1">INDIRECT("'"&amp;$A50&amp;"'"&amp;"!e8")</f>
        <v>0</v>
      </c>
      <c r="F50" s="97">
        <f ca="1">INDIRECT("'"&amp;$A50&amp;"'"&amp;"!f8")</f>
        <v>0</v>
      </c>
      <c r="G50" s="94">
        <f ca="1">INDIRECT("'"&amp;$A50&amp;"'"&amp;"!g8")</f>
        <v>0</v>
      </c>
      <c r="H50" s="95">
        <f ca="1">INDIRECT("'"&amp;$A50&amp;"'"&amp;"!h8")</f>
        <v>0</v>
      </c>
      <c r="I50" s="96">
        <f ca="1">INDIRECT("'"&amp;$A50&amp;"'"&amp;"!i8")</f>
        <v>0</v>
      </c>
      <c r="J50" s="97">
        <f ca="1">INDIRECT("'"&amp;$A50&amp;"'"&amp;"!j8")</f>
        <v>0</v>
      </c>
      <c r="K50" s="94">
        <f ca="1">INDIRECT("'"&amp;$A50&amp;"'"&amp;"!k8")</f>
        <v>0</v>
      </c>
      <c r="L50" s="95">
        <f ca="1">INDIRECT("'"&amp;$A50&amp;"'"&amp;"!l8")</f>
        <v>0</v>
      </c>
      <c r="M50" s="96">
        <f ca="1">INDIRECT("'"&amp;$A50&amp;"'"&amp;"!m8")</f>
        <v>0</v>
      </c>
      <c r="N50" s="97">
        <f ca="1">INDIRECT("'"&amp;$A50&amp;"'"&amp;"!n8")</f>
        <v>0</v>
      </c>
      <c r="O50" s="94">
        <f ca="1">INDIRECT("'"&amp;$A50&amp;"'"&amp;"!o8")</f>
        <v>0</v>
      </c>
      <c r="P50" s="98">
        <f ca="1">INDIRECT("'"&amp;$A50&amp;"'"&amp;"!p8")</f>
        <v>0</v>
      </c>
      <c r="Q50" s="97">
        <f ca="1">INDIRECT("'"&amp;$A50&amp;"'"&amp;"!q8")</f>
        <v>0</v>
      </c>
    </row>
    <row r="51" spans="1:17" ht="13.5">
      <c r="A51" s="49">
        <v>28</v>
      </c>
      <c r="B51" s="55" t="str">
        <f ca="1" t="shared" si="17"/>
        <v>山梨県立大学_国際政策学部</v>
      </c>
      <c r="C51" s="52">
        <f ca="1" t="shared" si="18"/>
        <v>2</v>
      </c>
      <c r="D51" s="60">
        <f ca="1" t="shared" si="2"/>
        <v>6</v>
      </c>
      <c r="E51" s="67">
        <f ca="1" t="shared" si="3"/>
        <v>0</v>
      </c>
      <c r="F51" s="45">
        <f ca="1" t="shared" si="4"/>
        <v>1</v>
      </c>
      <c r="G51" s="52">
        <f ca="1" t="shared" si="5"/>
        <v>0</v>
      </c>
      <c r="H51" s="60">
        <f ca="1" t="shared" si="6"/>
        <v>0</v>
      </c>
      <c r="I51" s="67">
        <f ca="1" t="shared" si="7"/>
        <v>0</v>
      </c>
      <c r="J51" s="45">
        <f ca="1" t="shared" si="8"/>
        <v>0</v>
      </c>
      <c r="K51" s="52">
        <f ca="1" t="shared" si="9"/>
        <v>0</v>
      </c>
      <c r="L51" s="60">
        <f ca="1" t="shared" si="10"/>
        <v>0</v>
      </c>
      <c r="M51" s="67">
        <f ca="1" t="shared" si="11"/>
        <v>0</v>
      </c>
      <c r="N51" s="45">
        <f ca="1" t="shared" si="12"/>
        <v>0</v>
      </c>
      <c r="O51" s="52">
        <f ca="1" t="shared" si="13"/>
        <v>2</v>
      </c>
      <c r="P51" s="44">
        <f ca="1" t="shared" si="14"/>
        <v>7</v>
      </c>
      <c r="Q51" s="45">
        <f ca="1" t="shared" si="15"/>
        <v>9</v>
      </c>
    </row>
    <row r="52" spans="1:17" ht="13.5">
      <c r="A52" s="50" t="s">
        <v>37</v>
      </c>
      <c r="B52" s="56" t="str">
        <f ca="1">INDIRECT("'"&amp;$A52&amp;"'"&amp;"!c2")</f>
        <v>山梨県立大学_人間福祉学部</v>
      </c>
      <c r="C52" s="53">
        <f ca="1">INDIRECT("'"&amp;$A52&amp;"'"&amp;"!c8")</f>
        <v>0</v>
      </c>
      <c r="D52" s="61">
        <f ca="1">INDIRECT("'"&amp;$A52&amp;"'"&amp;"!ｄ8")</f>
        <v>2</v>
      </c>
      <c r="E52" s="68">
        <f ca="1">INDIRECT("'"&amp;$A52&amp;"'"&amp;"!e8")</f>
        <v>0</v>
      </c>
      <c r="F52" s="46">
        <f ca="1">INDIRECT("'"&amp;$A52&amp;"'"&amp;"!f8")</f>
        <v>0</v>
      </c>
      <c r="G52" s="53">
        <f ca="1">INDIRECT("'"&amp;$A52&amp;"'"&amp;"!g8")</f>
        <v>0</v>
      </c>
      <c r="H52" s="61">
        <f ca="1">INDIRECT("'"&amp;$A52&amp;"'"&amp;"!h8")</f>
        <v>1</v>
      </c>
      <c r="I52" s="68">
        <f ca="1">INDIRECT("'"&amp;$A52&amp;"'"&amp;"!i8")</f>
        <v>0</v>
      </c>
      <c r="J52" s="46">
        <f ca="1">INDIRECT("'"&amp;$A52&amp;"'"&amp;"!j8")</f>
        <v>0</v>
      </c>
      <c r="K52" s="53">
        <f ca="1">INDIRECT("'"&amp;$A52&amp;"'"&amp;"!k8")</f>
        <v>0</v>
      </c>
      <c r="L52" s="61">
        <f ca="1">INDIRECT("'"&amp;$A52&amp;"'"&amp;"!l8")</f>
        <v>0</v>
      </c>
      <c r="M52" s="68">
        <f ca="1">INDIRECT("'"&amp;$A52&amp;"'"&amp;"!m8")</f>
        <v>0</v>
      </c>
      <c r="N52" s="46">
        <f ca="1">INDIRECT("'"&amp;$A52&amp;"'"&amp;"!n8")</f>
        <v>0</v>
      </c>
      <c r="O52" s="53">
        <f ca="1">INDIRECT("'"&amp;$A52&amp;"'"&amp;"!o8")</f>
        <v>0</v>
      </c>
      <c r="P52" s="17">
        <f ca="1">INDIRECT("'"&amp;$A52&amp;"'"&amp;"!p8")</f>
        <v>3</v>
      </c>
      <c r="Q52" s="46">
        <f ca="1">INDIRECT("'"&amp;$A52&amp;"'"&amp;"!q8")</f>
        <v>3</v>
      </c>
    </row>
    <row r="53" spans="1:17" ht="13.5">
      <c r="A53" s="51" t="s">
        <v>38</v>
      </c>
      <c r="B53" s="57" t="str">
        <f ca="1">INDIRECT("'"&amp;$A53&amp;"'"&amp;"!c2")</f>
        <v>山梨県立大学_看護学部</v>
      </c>
      <c r="C53" s="54">
        <f ca="1">INDIRECT("'"&amp;$A53&amp;"'"&amp;"!c8")</f>
        <v>0</v>
      </c>
      <c r="D53" s="62">
        <f ca="1">INDIRECT("'"&amp;$A53&amp;"'"&amp;"!ｄ8")</f>
        <v>0</v>
      </c>
      <c r="E53" s="69">
        <f ca="1">INDIRECT("'"&amp;$A53&amp;"'"&amp;"!e8")</f>
        <v>0</v>
      </c>
      <c r="F53" s="48">
        <f ca="1">INDIRECT("'"&amp;$A53&amp;"'"&amp;"!f8")</f>
        <v>0</v>
      </c>
      <c r="G53" s="54">
        <f ca="1">INDIRECT("'"&amp;$A53&amp;"'"&amp;"!g8")</f>
        <v>0</v>
      </c>
      <c r="H53" s="62">
        <f ca="1">INDIRECT("'"&amp;$A53&amp;"'"&amp;"!h8")</f>
        <v>0</v>
      </c>
      <c r="I53" s="69">
        <f ca="1">INDIRECT("'"&amp;$A53&amp;"'"&amp;"!i8")</f>
        <v>0</v>
      </c>
      <c r="J53" s="48">
        <f ca="1">INDIRECT("'"&amp;$A53&amp;"'"&amp;"!j8")</f>
        <v>0</v>
      </c>
      <c r="K53" s="54">
        <f ca="1">INDIRECT("'"&amp;$A53&amp;"'"&amp;"!k8")</f>
        <v>0</v>
      </c>
      <c r="L53" s="62">
        <f ca="1">INDIRECT("'"&amp;$A53&amp;"'"&amp;"!l8")</f>
        <v>0</v>
      </c>
      <c r="M53" s="69">
        <f ca="1">INDIRECT("'"&amp;$A53&amp;"'"&amp;"!m8")</f>
        <v>0</v>
      </c>
      <c r="N53" s="48">
        <f ca="1">INDIRECT("'"&amp;$A53&amp;"'"&amp;"!n8")</f>
        <v>0</v>
      </c>
      <c r="O53" s="54">
        <f ca="1">INDIRECT("'"&amp;$A53&amp;"'"&amp;"!o8")</f>
        <v>0</v>
      </c>
      <c r="P53" s="47">
        <f ca="1">INDIRECT("'"&amp;$A53&amp;"'"&amp;"!p8")</f>
        <v>0</v>
      </c>
      <c r="Q53" s="48">
        <f ca="1">INDIRECT("'"&amp;$A53&amp;"'"&amp;"!q8")</f>
        <v>0</v>
      </c>
    </row>
    <row r="54" spans="1:17" ht="13.5">
      <c r="A54" s="78">
        <v>29</v>
      </c>
      <c r="B54" s="79" t="str">
        <f ca="1" t="shared" si="17"/>
        <v>都留文科大学_文学部</v>
      </c>
      <c r="C54" s="80">
        <f ca="1" t="shared" si="18"/>
        <v>56</v>
      </c>
      <c r="D54" s="81">
        <f ca="1" t="shared" si="2"/>
        <v>40</v>
      </c>
      <c r="E54" s="82">
        <f ca="1" t="shared" si="3"/>
        <v>21</v>
      </c>
      <c r="F54" s="83">
        <f ca="1" t="shared" si="4"/>
        <v>12</v>
      </c>
      <c r="G54" s="80">
        <f ca="1" t="shared" si="5"/>
        <v>13</v>
      </c>
      <c r="H54" s="81">
        <f ca="1" t="shared" si="6"/>
        <v>5</v>
      </c>
      <c r="I54" s="82">
        <f ca="1" t="shared" si="7"/>
        <v>5</v>
      </c>
      <c r="J54" s="83">
        <f ca="1" t="shared" si="8"/>
        <v>1</v>
      </c>
      <c r="K54" s="80">
        <f ca="1" t="shared" si="9"/>
        <v>0</v>
      </c>
      <c r="L54" s="81">
        <f ca="1" t="shared" si="10"/>
        <v>0</v>
      </c>
      <c r="M54" s="82">
        <f ca="1" t="shared" si="11"/>
        <v>1</v>
      </c>
      <c r="N54" s="83">
        <f ca="1" t="shared" si="12"/>
        <v>0</v>
      </c>
      <c r="O54" s="80">
        <f ca="1" t="shared" si="13"/>
        <v>96</v>
      </c>
      <c r="P54" s="84">
        <f ca="1" t="shared" si="14"/>
        <v>58</v>
      </c>
      <c r="Q54" s="83">
        <f ca="1" t="shared" si="15"/>
        <v>154</v>
      </c>
    </row>
    <row r="55" spans="1:17" ht="13.5">
      <c r="A55" s="85">
        <v>30</v>
      </c>
      <c r="B55" s="86" t="str">
        <f ca="1" t="shared" si="17"/>
        <v>長野県看護大学_看護学部</v>
      </c>
      <c r="C55" s="87">
        <f ca="1" t="shared" si="18"/>
        <v>0</v>
      </c>
      <c r="D55" s="88">
        <f ca="1" t="shared" si="2"/>
        <v>6</v>
      </c>
      <c r="E55" s="89">
        <f ca="1" t="shared" si="3"/>
        <v>0</v>
      </c>
      <c r="F55" s="90">
        <f ca="1" t="shared" si="4"/>
        <v>1</v>
      </c>
      <c r="G55" s="87">
        <f ca="1" t="shared" si="5"/>
        <v>0</v>
      </c>
      <c r="H55" s="88">
        <f ca="1" t="shared" si="6"/>
        <v>0</v>
      </c>
      <c r="I55" s="89">
        <f ca="1" t="shared" si="7"/>
        <v>0</v>
      </c>
      <c r="J55" s="90">
        <f ca="1" t="shared" si="8"/>
        <v>0</v>
      </c>
      <c r="K55" s="87">
        <f ca="1" t="shared" si="9"/>
        <v>0</v>
      </c>
      <c r="L55" s="88">
        <f ca="1" t="shared" si="10"/>
        <v>0</v>
      </c>
      <c r="M55" s="89">
        <f ca="1" t="shared" si="11"/>
        <v>0</v>
      </c>
      <c r="N55" s="90">
        <f ca="1" t="shared" si="12"/>
        <v>0</v>
      </c>
      <c r="O55" s="87">
        <f ca="1" t="shared" si="13"/>
        <v>0</v>
      </c>
      <c r="P55" s="91">
        <f ca="1" t="shared" si="14"/>
        <v>7</v>
      </c>
      <c r="Q55" s="90">
        <f ca="1" t="shared" si="15"/>
        <v>7</v>
      </c>
    </row>
    <row r="56" spans="1:17" ht="13.5">
      <c r="A56" s="78">
        <v>31</v>
      </c>
      <c r="B56" s="79" t="str">
        <f ca="1" t="shared" si="17"/>
        <v>富山県立大学_工学部</v>
      </c>
      <c r="C56" s="80">
        <f ca="1" t="shared" si="18"/>
        <v>23</v>
      </c>
      <c r="D56" s="81">
        <f ca="1" t="shared" si="2"/>
        <v>2</v>
      </c>
      <c r="E56" s="82">
        <f ca="1" t="shared" si="3"/>
        <v>8</v>
      </c>
      <c r="F56" s="83">
        <f ca="1" t="shared" si="4"/>
        <v>1</v>
      </c>
      <c r="G56" s="80">
        <f ca="1" t="shared" si="5"/>
        <v>8</v>
      </c>
      <c r="H56" s="81">
        <f ca="1" t="shared" si="6"/>
        <v>0</v>
      </c>
      <c r="I56" s="82">
        <f ca="1" t="shared" si="7"/>
        <v>2</v>
      </c>
      <c r="J56" s="83">
        <f ca="1" t="shared" si="8"/>
        <v>0</v>
      </c>
      <c r="K56" s="80">
        <f ca="1" t="shared" si="9"/>
        <v>0</v>
      </c>
      <c r="L56" s="81">
        <f ca="1" t="shared" si="10"/>
        <v>0</v>
      </c>
      <c r="M56" s="82">
        <f ca="1" t="shared" si="11"/>
        <v>0</v>
      </c>
      <c r="N56" s="83">
        <f ca="1" t="shared" si="12"/>
        <v>0</v>
      </c>
      <c r="O56" s="80">
        <f ca="1" t="shared" si="13"/>
        <v>41</v>
      </c>
      <c r="P56" s="84">
        <f ca="1" t="shared" si="14"/>
        <v>3</v>
      </c>
      <c r="Q56" s="83">
        <f ca="1" t="shared" si="15"/>
        <v>44</v>
      </c>
    </row>
    <row r="57" spans="1:17" ht="13.5">
      <c r="A57" s="85">
        <v>32</v>
      </c>
      <c r="B57" s="86" t="str">
        <f ca="1" t="shared" si="17"/>
        <v>石川県立看護大学_看護学部</v>
      </c>
      <c r="C57" s="87">
        <f ca="1" t="shared" si="18"/>
        <v>0</v>
      </c>
      <c r="D57" s="88">
        <f ca="1" t="shared" si="2"/>
        <v>2</v>
      </c>
      <c r="E57" s="89">
        <f ca="1" t="shared" si="3"/>
        <v>0</v>
      </c>
      <c r="F57" s="90">
        <f ca="1" t="shared" si="4"/>
        <v>0</v>
      </c>
      <c r="G57" s="87">
        <f ca="1" t="shared" si="5"/>
        <v>0</v>
      </c>
      <c r="H57" s="88">
        <f ca="1" t="shared" si="6"/>
        <v>2</v>
      </c>
      <c r="I57" s="89">
        <f ca="1" t="shared" si="7"/>
        <v>1</v>
      </c>
      <c r="J57" s="90">
        <f ca="1" t="shared" si="8"/>
        <v>1</v>
      </c>
      <c r="K57" s="87">
        <f ca="1" t="shared" si="9"/>
        <v>0</v>
      </c>
      <c r="L57" s="88">
        <f ca="1" t="shared" si="10"/>
        <v>0</v>
      </c>
      <c r="M57" s="89">
        <f ca="1" t="shared" si="11"/>
        <v>0</v>
      </c>
      <c r="N57" s="90">
        <f ca="1" t="shared" si="12"/>
        <v>0</v>
      </c>
      <c r="O57" s="87">
        <f ca="1" t="shared" si="13"/>
        <v>1</v>
      </c>
      <c r="P57" s="91">
        <f ca="1" t="shared" si="14"/>
        <v>5</v>
      </c>
      <c r="Q57" s="90">
        <f ca="1" t="shared" si="15"/>
        <v>6</v>
      </c>
    </row>
    <row r="58" spans="1:17" ht="13.5">
      <c r="A58" s="78">
        <v>33</v>
      </c>
      <c r="B58" s="79" t="str">
        <f ca="1" t="shared" si="17"/>
        <v>石川県立大学_生物資源環境学部</v>
      </c>
      <c r="C58" s="80">
        <f ca="1" t="shared" si="18"/>
        <v>5</v>
      </c>
      <c r="D58" s="81">
        <f ca="1" t="shared" si="2"/>
        <v>3</v>
      </c>
      <c r="E58" s="82">
        <f ca="1" t="shared" si="3"/>
        <v>2</v>
      </c>
      <c r="F58" s="83">
        <f ca="1" t="shared" si="4"/>
        <v>0</v>
      </c>
      <c r="G58" s="80">
        <f ca="1" t="shared" si="5"/>
        <v>0</v>
      </c>
      <c r="H58" s="81">
        <f ca="1" t="shared" si="6"/>
        <v>0</v>
      </c>
      <c r="I58" s="82">
        <f ca="1" t="shared" si="7"/>
        <v>0</v>
      </c>
      <c r="J58" s="83">
        <f ca="1" t="shared" si="8"/>
        <v>0</v>
      </c>
      <c r="K58" s="80">
        <f ca="1" t="shared" si="9"/>
        <v>0</v>
      </c>
      <c r="L58" s="81">
        <f ca="1" t="shared" si="10"/>
        <v>0</v>
      </c>
      <c r="M58" s="82">
        <f ca="1" t="shared" si="11"/>
        <v>0</v>
      </c>
      <c r="N58" s="83">
        <f ca="1" t="shared" si="12"/>
        <v>0</v>
      </c>
      <c r="O58" s="80">
        <f ca="1" t="shared" si="13"/>
        <v>7</v>
      </c>
      <c r="P58" s="84">
        <f ca="1" t="shared" si="14"/>
        <v>3</v>
      </c>
      <c r="Q58" s="83">
        <f ca="1" t="shared" si="15"/>
        <v>10</v>
      </c>
    </row>
    <row r="59" spans="1:17" ht="13.5">
      <c r="A59" s="85">
        <v>34</v>
      </c>
      <c r="B59" s="86" t="str">
        <f ca="1" t="shared" si="17"/>
        <v>金沢美術工芸大学_美術工芸学部</v>
      </c>
      <c r="C59" s="87">
        <f ca="1" t="shared" si="18"/>
        <v>5</v>
      </c>
      <c r="D59" s="88">
        <f ca="1" t="shared" si="2"/>
        <v>8</v>
      </c>
      <c r="E59" s="89">
        <f ca="1" t="shared" si="3"/>
        <v>2</v>
      </c>
      <c r="F59" s="90">
        <f ca="1" t="shared" si="4"/>
        <v>0</v>
      </c>
      <c r="G59" s="87">
        <f ca="1" t="shared" si="5"/>
        <v>0</v>
      </c>
      <c r="H59" s="88">
        <f ca="1" t="shared" si="6"/>
        <v>0</v>
      </c>
      <c r="I59" s="89">
        <f ca="1" t="shared" si="7"/>
        <v>0</v>
      </c>
      <c r="J59" s="90">
        <f ca="1" t="shared" si="8"/>
        <v>0</v>
      </c>
      <c r="K59" s="87">
        <f ca="1" t="shared" si="9"/>
        <v>0</v>
      </c>
      <c r="L59" s="88">
        <f ca="1" t="shared" si="10"/>
        <v>0</v>
      </c>
      <c r="M59" s="89">
        <f ca="1" t="shared" si="11"/>
        <v>0</v>
      </c>
      <c r="N59" s="90">
        <f ca="1" t="shared" si="12"/>
        <v>0</v>
      </c>
      <c r="O59" s="87">
        <f ca="1" t="shared" si="13"/>
        <v>7</v>
      </c>
      <c r="P59" s="91">
        <f ca="1" t="shared" si="14"/>
        <v>8</v>
      </c>
      <c r="Q59" s="90">
        <f ca="1" t="shared" si="15"/>
        <v>15</v>
      </c>
    </row>
    <row r="60" spans="1:17" ht="13.5">
      <c r="A60" s="71">
        <v>35</v>
      </c>
      <c r="B60" s="72" t="str">
        <f ca="1" t="shared" si="17"/>
        <v>福井県立大学_経済学部</v>
      </c>
      <c r="C60" s="73">
        <f ca="1" t="shared" si="18"/>
        <v>22</v>
      </c>
      <c r="D60" s="74">
        <f ca="1" t="shared" si="2"/>
        <v>8</v>
      </c>
      <c r="E60" s="75">
        <f ca="1" t="shared" si="3"/>
        <v>12</v>
      </c>
      <c r="F60" s="76">
        <f ca="1" t="shared" si="4"/>
        <v>3</v>
      </c>
      <c r="G60" s="73">
        <f ca="1" t="shared" si="5"/>
        <v>6</v>
      </c>
      <c r="H60" s="74">
        <f ca="1" t="shared" si="6"/>
        <v>1</v>
      </c>
      <c r="I60" s="75">
        <f ca="1" t="shared" si="7"/>
        <v>2</v>
      </c>
      <c r="J60" s="76">
        <f ca="1" t="shared" si="8"/>
        <v>0</v>
      </c>
      <c r="K60" s="73">
        <f ca="1" t="shared" si="9"/>
        <v>0</v>
      </c>
      <c r="L60" s="74">
        <f ca="1" t="shared" si="10"/>
        <v>0</v>
      </c>
      <c r="M60" s="75">
        <f ca="1" t="shared" si="11"/>
        <v>0</v>
      </c>
      <c r="N60" s="76">
        <f ca="1" t="shared" si="12"/>
        <v>0</v>
      </c>
      <c r="O60" s="73">
        <f ca="1" t="shared" si="13"/>
        <v>42</v>
      </c>
      <c r="P60" s="37">
        <f ca="1" t="shared" si="14"/>
        <v>12</v>
      </c>
      <c r="Q60" s="76">
        <f ca="1" t="shared" si="15"/>
        <v>54</v>
      </c>
    </row>
    <row r="61" spans="1:17" ht="13.5">
      <c r="A61" s="50" t="s">
        <v>39</v>
      </c>
      <c r="B61" s="56" t="str">
        <f ca="1">INDIRECT("'"&amp;$A61&amp;"'"&amp;"!c2")</f>
        <v>福井県立大学_生物資源学部</v>
      </c>
      <c r="C61" s="53">
        <f ca="1">INDIRECT("'"&amp;$A61&amp;"'"&amp;"!c8")</f>
        <v>3</v>
      </c>
      <c r="D61" s="61">
        <f ca="1">INDIRECT("'"&amp;$A61&amp;"'"&amp;"!ｄ8")</f>
        <v>5</v>
      </c>
      <c r="E61" s="68">
        <f ca="1">INDIRECT("'"&amp;$A61&amp;"'"&amp;"!e8")</f>
        <v>1</v>
      </c>
      <c r="F61" s="46">
        <f ca="1">INDIRECT("'"&amp;$A61&amp;"'"&amp;"!f8")</f>
        <v>0</v>
      </c>
      <c r="G61" s="53">
        <f ca="1">INDIRECT("'"&amp;$A61&amp;"'"&amp;"!g8")</f>
        <v>0</v>
      </c>
      <c r="H61" s="61">
        <f ca="1">INDIRECT("'"&amp;$A61&amp;"'"&amp;"!h8")</f>
        <v>0</v>
      </c>
      <c r="I61" s="68">
        <f ca="1">INDIRECT("'"&amp;$A61&amp;"'"&amp;"!i8")</f>
        <v>0</v>
      </c>
      <c r="J61" s="46">
        <f ca="1">INDIRECT("'"&amp;$A61&amp;"'"&amp;"!j8")</f>
        <v>0</v>
      </c>
      <c r="K61" s="53">
        <f ca="1">INDIRECT("'"&amp;$A61&amp;"'"&amp;"!k8")</f>
        <v>0</v>
      </c>
      <c r="L61" s="61">
        <f ca="1">INDIRECT("'"&amp;$A61&amp;"'"&amp;"!l8")</f>
        <v>0</v>
      </c>
      <c r="M61" s="68">
        <f ca="1">INDIRECT("'"&amp;$A61&amp;"'"&amp;"!m8")</f>
        <v>0</v>
      </c>
      <c r="N61" s="46">
        <f ca="1">INDIRECT("'"&amp;$A61&amp;"'"&amp;"!n8")</f>
        <v>0</v>
      </c>
      <c r="O61" s="53">
        <f ca="1">INDIRECT("'"&amp;$A61&amp;"'"&amp;"!o8")</f>
        <v>4</v>
      </c>
      <c r="P61" s="17">
        <f ca="1">INDIRECT("'"&amp;$A61&amp;"'"&amp;"!p8")</f>
        <v>5</v>
      </c>
      <c r="Q61" s="46">
        <f ca="1">INDIRECT("'"&amp;$A61&amp;"'"&amp;"!q8")</f>
        <v>9</v>
      </c>
    </row>
    <row r="62" spans="1:17" ht="13.5">
      <c r="A62" s="50" t="s">
        <v>40</v>
      </c>
      <c r="B62" s="56" t="str">
        <f ca="1">INDIRECT("'"&amp;$A62&amp;"'"&amp;"!c2")</f>
        <v>福井県立大学_海洋生物資源学部</v>
      </c>
      <c r="C62" s="53">
        <f ca="1">INDIRECT("'"&amp;$A62&amp;"'"&amp;"!c8")</f>
        <v>0</v>
      </c>
      <c r="D62" s="61">
        <f ca="1">INDIRECT("'"&amp;$A62&amp;"'"&amp;"!ｄ8")</f>
        <v>0</v>
      </c>
      <c r="E62" s="68">
        <f ca="1">INDIRECT("'"&amp;$A62&amp;"'"&amp;"!e8")</f>
        <v>0</v>
      </c>
      <c r="F62" s="46">
        <f ca="1">INDIRECT("'"&amp;$A62&amp;"'"&amp;"!f8")</f>
        <v>0</v>
      </c>
      <c r="G62" s="53">
        <f ca="1">INDIRECT("'"&amp;$A62&amp;"'"&amp;"!g8")</f>
        <v>0</v>
      </c>
      <c r="H62" s="61">
        <f ca="1">INDIRECT("'"&amp;$A62&amp;"'"&amp;"!h8")</f>
        <v>0</v>
      </c>
      <c r="I62" s="68">
        <f ca="1">INDIRECT("'"&amp;$A62&amp;"'"&amp;"!i8")</f>
        <v>0</v>
      </c>
      <c r="J62" s="46">
        <f ca="1">INDIRECT("'"&amp;$A62&amp;"'"&amp;"!j8")</f>
        <v>0</v>
      </c>
      <c r="K62" s="53">
        <f ca="1">INDIRECT("'"&amp;$A62&amp;"'"&amp;"!k8")</f>
        <v>0</v>
      </c>
      <c r="L62" s="61">
        <f ca="1">INDIRECT("'"&amp;$A62&amp;"'"&amp;"!l8")</f>
        <v>0</v>
      </c>
      <c r="M62" s="68">
        <f ca="1">INDIRECT("'"&amp;$A62&amp;"'"&amp;"!m8")</f>
        <v>0</v>
      </c>
      <c r="N62" s="46">
        <f ca="1">INDIRECT("'"&amp;$A62&amp;"'"&amp;"!n8")</f>
        <v>0</v>
      </c>
      <c r="O62" s="53">
        <f ca="1">INDIRECT("'"&amp;$A62&amp;"'"&amp;"!o8")</f>
        <v>0</v>
      </c>
      <c r="P62" s="17">
        <f ca="1">INDIRECT("'"&amp;$A62&amp;"'"&amp;"!p8")</f>
        <v>0</v>
      </c>
      <c r="Q62" s="46">
        <f ca="1">INDIRECT("'"&amp;$A62&amp;"'"&amp;"!q8")</f>
        <v>0</v>
      </c>
    </row>
    <row r="63" spans="1:17" ht="13.5">
      <c r="A63" s="92" t="s">
        <v>41</v>
      </c>
      <c r="B63" s="93" t="str">
        <f ca="1">INDIRECT("'"&amp;$A63&amp;"'"&amp;"!c2")</f>
        <v>福井県立大学_看護福祉学部</v>
      </c>
      <c r="C63" s="94">
        <f ca="1">INDIRECT("'"&amp;$A63&amp;"'"&amp;"!c8")</f>
        <v>4</v>
      </c>
      <c r="D63" s="95">
        <f ca="1">INDIRECT("'"&amp;$A63&amp;"'"&amp;"!ｄ8")</f>
        <v>7</v>
      </c>
      <c r="E63" s="96">
        <f ca="1">INDIRECT("'"&amp;$A63&amp;"'"&amp;"!e8")</f>
        <v>0</v>
      </c>
      <c r="F63" s="97">
        <f ca="1">INDIRECT("'"&amp;$A63&amp;"'"&amp;"!f8")</f>
        <v>2</v>
      </c>
      <c r="G63" s="94">
        <f ca="1">INDIRECT("'"&amp;$A63&amp;"'"&amp;"!g8")</f>
        <v>0</v>
      </c>
      <c r="H63" s="95">
        <f ca="1">INDIRECT("'"&amp;$A63&amp;"'"&amp;"!h8")</f>
        <v>0</v>
      </c>
      <c r="I63" s="96">
        <f ca="1">INDIRECT("'"&amp;$A63&amp;"'"&amp;"!i8")</f>
        <v>0</v>
      </c>
      <c r="J63" s="97">
        <f ca="1">INDIRECT("'"&amp;$A63&amp;"'"&amp;"!j8")</f>
        <v>0</v>
      </c>
      <c r="K63" s="94">
        <f ca="1">INDIRECT("'"&amp;$A63&amp;"'"&amp;"!k8")</f>
        <v>0</v>
      </c>
      <c r="L63" s="95">
        <f ca="1">INDIRECT("'"&amp;$A63&amp;"'"&amp;"!l8")</f>
        <v>0</v>
      </c>
      <c r="M63" s="96">
        <f ca="1">INDIRECT("'"&amp;$A63&amp;"'"&amp;"!m8")</f>
        <v>0</v>
      </c>
      <c r="N63" s="97">
        <f ca="1">INDIRECT("'"&amp;$A63&amp;"'"&amp;"!n8")</f>
        <v>0</v>
      </c>
      <c r="O63" s="94">
        <f ca="1">INDIRECT("'"&amp;$A63&amp;"'"&amp;"!o8")</f>
        <v>4</v>
      </c>
      <c r="P63" s="98">
        <f ca="1">INDIRECT("'"&amp;$A63&amp;"'"&amp;"!p8")</f>
        <v>9</v>
      </c>
      <c r="Q63" s="97">
        <f ca="1">INDIRECT("'"&amp;$A63&amp;"'"&amp;"!q8")</f>
        <v>13</v>
      </c>
    </row>
    <row r="64" spans="1:17" ht="13.5">
      <c r="A64" s="85">
        <v>36</v>
      </c>
      <c r="B64" s="86" t="str">
        <f ca="1" t="shared" si="17"/>
        <v>岐阜県立看護大学_看護学部</v>
      </c>
      <c r="C64" s="87">
        <f ca="1" t="shared" si="18"/>
        <v>0</v>
      </c>
      <c r="D64" s="88">
        <f ca="1" t="shared" si="2"/>
        <v>7</v>
      </c>
      <c r="E64" s="89">
        <f ca="1" t="shared" si="3"/>
        <v>0</v>
      </c>
      <c r="F64" s="90">
        <f ca="1" t="shared" si="4"/>
        <v>0</v>
      </c>
      <c r="G64" s="87">
        <f ca="1" t="shared" si="5"/>
        <v>0</v>
      </c>
      <c r="H64" s="88">
        <f ca="1" t="shared" si="6"/>
        <v>1</v>
      </c>
      <c r="I64" s="89">
        <f ca="1" t="shared" si="7"/>
        <v>0</v>
      </c>
      <c r="J64" s="90">
        <f ca="1" t="shared" si="8"/>
        <v>1</v>
      </c>
      <c r="K64" s="87">
        <f ca="1" t="shared" si="9"/>
        <v>0</v>
      </c>
      <c r="L64" s="88">
        <f ca="1" t="shared" si="10"/>
        <v>0</v>
      </c>
      <c r="M64" s="89">
        <f ca="1" t="shared" si="11"/>
        <v>0</v>
      </c>
      <c r="N64" s="90">
        <f ca="1" t="shared" si="12"/>
        <v>0</v>
      </c>
      <c r="O64" s="87">
        <f ca="1" t="shared" si="13"/>
        <v>0</v>
      </c>
      <c r="P64" s="91">
        <f ca="1" t="shared" si="14"/>
        <v>9</v>
      </c>
      <c r="Q64" s="90">
        <f ca="1" t="shared" si="15"/>
        <v>9</v>
      </c>
    </row>
    <row r="65" spans="1:17" ht="13.5">
      <c r="A65" s="71">
        <v>38</v>
      </c>
      <c r="B65" s="72" t="str">
        <f ca="1" t="shared" si="17"/>
        <v>岐阜薬科大学_薬学部(6年制）</v>
      </c>
      <c r="C65" s="73">
        <f ca="1" t="shared" si="18"/>
        <v>0</v>
      </c>
      <c r="D65" s="74">
        <f ca="1">INDIRECT($A65&amp;"!ｄ8")</f>
        <v>0</v>
      </c>
      <c r="E65" s="75">
        <f ca="1">INDIRECT($A65&amp;"!e8")</f>
        <v>0</v>
      </c>
      <c r="F65" s="76">
        <f ca="1">INDIRECT($A65&amp;"!f8")</f>
        <v>0</v>
      </c>
      <c r="G65" s="73">
        <f ca="1">INDIRECT($A65&amp;"!g8")</f>
        <v>0</v>
      </c>
      <c r="H65" s="74">
        <f ca="1">INDIRECT($A65&amp;"!h8")</f>
        <v>0</v>
      </c>
      <c r="I65" s="75">
        <f ca="1">INDIRECT($A65&amp;"!i8")</f>
        <v>0</v>
      </c>
      <c r="J65" s="76">
        <f ca="1">INDIRECT($A65&amp;"!j8")</f>
        <v>0</v>
      </c>
      <c r="K65" s="73">
        <f ca="1">INDIRECT($A65&amp;"!k8")</f>
        <v>0</v>
      </c>
      <c r="L65" s="74">
        <f ca="1">INDIRECT($A65&amp;"!l8")</f>
        <v>0</v>
      </c>
      <c r="M65" s="75">
        <f ca="1">INDIRECT($A65&amp;"!m8")</f>
        <v>0</v>
      </c>
      <c r="N65" s="76">
        <f ca="1">INDIRECT($A65&amp;"!n8")</f>
        <v>0</v>
      </c>
      <c r="O65" s="73">
        <f ca="1">INDIRECT($A65&amp;"!o8")</f>
        <v>0</v>
      </c>
      <c r="P65" s="37">
        <f ca="1">INDIRECT($A65&amp;"!p8")</f>
        <v>0</v>
      </c>
      <c r="Q65" s="76">
        <f ca="1">INDIRECT($A65&amp;"!q8")</f>
        <v>0</v>
      </c>
    </row>
    <row r="66" spans="1:17" ht="13.5">
      <c r="A66" s="92" t="s">
        <v>42</v>
      </c>
      <c r="B66" s="93" t="str">
        <f ca="1">INDIRECT("'"&amp;$A66&amp;"'"&amp;"!c2")</f>
        <v>岐阜薬科大学_薬学部（4年制）</v>
      </c>
      <c r="C66" s="94">
        <f ca="1">INDIRECT("'"&amp;$A66&amp;"'"&amp;"!c8")</f>
        <v>2</v>
      </c>
      <c r="D66" s="95">
        <f ca="1">INDIRECT("'"&amp;$A66&amp;"'"&amp;"!ｄ8")</f>
        <v>0</v>
      </c>
      <c r="E66" s="96">
        <f ca="1">INDIRECT("'"&amp;$A66&amp;"'"&amp;"!e8")</f>
        <v>0</v>
      </c>
      <c r="F66" s="97">
        <f ca="1">INDIRECT("'"&amp;$A66&amp;"'"&amp;"!f8")</f>
        <v>0</v>
      </c>
      <c r="G66" s="94">
        <f ca="1">INDIRECT("'"&amp;$A66&amp;"'"&amp;"!g8")</f>
        <v>0</v>
      </c>
      <c r="H66" s="95">
        <f ca="1">INDIRECT("'"&amp;$A66&amp;"'"&amp;"!h8")</f>
        <v>0</v>
      </c>
      <c r="I66" s="96">
        <f ca="1">INDIRECT("'"&amp;$A66&amp;"'"&amp;"!i8")</f>
        <v>0</v>
      </c>
      <c r="J66" s="97">
        <f ca="1">INDIRECT("'"&amp;$A66&amp;"'"&amp;"!j8")</f>
        <v>0</v>
      </c>
      <c r="K66" s="94">
        <f ca="1">INDIRECT("'"&amp;$A66&amp;"'"&amp;"!k8")</f>
        <v>0</v>
      </c>
      <c r="L66" s="95">
        <f ca="1">INDIRECT("'"&amp;$A66&amp;"'"&amp;"!l8")</f>
        <v>0</v>
      </c>
      <c r="M66" s="96">
        <f ca="1">INDIRECT("'"&amp;$A66&amp;"'"&amp;"!m8")</f>
        <v>0</v>
      </c>
      <c r="N66" s="97">
        <f ca="1">INDIRECT("'"&amp;$A66&amp;"'"&amp;"!n8")</f>
        <v>0</v>
      </c>
      <c r="O66" s="94">
        <f ca="1">INDIRECT("'"&amp;$A66&amp;"'"&amp;"!o8")</f>
        <v>2</v>
      </c>
      <c r="P66" s="98">
        <f ca="1">INDIRECT("'"&amp;$A66&amp;"'"&amp;"!p8")</f>
        <v>0</v>
      </c>
      <c r="Q66" s="97">
        <f ca="1">INDIRECT("'"&amp;$A66&amp;"'"&amp;"!q8")</f>
        <v>2</v>
      </c>
    </row>
    <row r="67" spans="1:17" ht="13.5">
      <c r="A67" s="49">
        <v>39</v>
      </c>
      <c r="B67" s="55" t="str">
        <f ca="1" t="shared" si="17"/>
        <v>静岡県立大学_薬学部（4年制）</v>
      </c>
      <c r="C67" s="52">
        <f ca="1" t="shared" si="18"/>
        <v>4</v>
      </c>
      <c r="D67" s="60">
        <f ca="1">INDIRECT($A67&amp;"!ｄ8")</f>
        <v>0</v>
      </c>
      <c r="E67" s="67">
        <f ca="1">INDIRECT($A67&amp;"!e8")</f>
        <v>4</v>
      </c>
      <c r="F67" s="45">
        <f ca="1">INDIRECT($A67&amp;"!f8")</f>
        <v>0</v>
      </c>
      <c r="G67" s="52">
        <f ca="1">INDIRECT($A67&amp;"!g8")</f>
        <v>0</v>
      </c>
      <c r="H67" s="60">
        <f ca="1">INDIRECT($A67&amp;"!h8")</f>
        <v>0</v>
      </c>
      <c r="I67" s="67">
        <f ca="1">INDIRECT($A67&amp;"!i8")</f>
        <v>0</v>
      </c>
      <c r="J67" s="45">
        <f ca="1">INDIRECT($A67&amp;"!j8")</f>
        <v>0</v>
      </c>
      <c r="K67" s="52">
        <f ca="1">INDIRECT($A67&amp;"!k8")</f>
        <v>0</v>
      </c>
      <c r="L67" s="60">
        <f ca="1">INDIRECT($A67&amp;"!l8")</f>
        <v>0</v>
      </c>
      <c r="M67" s="67">
        <f ca="1">INDIRECT($A67&amp;"!m8")</f>
        <v>0</v>
      </c>
      <c r="N67" s="45">
        <f ca="1">INDIRECT($A67&amp;"!n8")</f>
        <v>0</v>
      </c>
      <c r="O67" s="52">
        <f ca="1">INDIRECT($A67&amp;"!o8")</f>
        <v>8</v>
      </c>
      <c r="P67" s="44">
        <f ca="1">INDIRECT($A67&amp;"!p8")</f>
        <v>0</v>
      </c>
      <c r="Q67" s="45">
        <f ca="1">INDIRECT($A67&amp;"!q8")</f>
        <v>8</v>
      </c>
    </row>
    <row r="68" spans="1:17" ht="13.5">
      <c r="A68" s="50" t="s">
        <v>43</v>
      </c>
      <c r="B68" s="56" t="str">
        <f ca="1">INDIRECT("'"&amp;$A68&amp;"'"&amp;"!c2")</f>
        <v>静岡県立大学_薬学部（6年制）</v>
      </c>
      <c r="C68" s="53">
        <f ca="1">INDIRECT("'"&amp;$A68&amp;"'"&amp;"!c8")</f>
        <v>0</v>
      </c>
      <c r="D68" s="61">
        <f ca="1">INDIRECT("'"&amp;$A68&amp;"'"&amp;"!ｄ8")</f>
        <v>0</v>
      </c>
      <c r="E68" s="68">
        <f ca="1">INDIRECT("'"&amp;$A68&amp;"'"&amp;"!e8")</f>
        <v>0</v>
      </c>
      <c r="F68" s="46">
        <f ca="1">INDIRECT("'"&amp;$A68&amp;"'"&amp;"!f8")</f>
        <v>0</v>
      </c>
      <c r="G68" s="53">
        <f ca="1">INDIRECT("'"&amp;$A68&amp;"'"&amp;"!g8")</f>
        <v>0</v>
      </c>
      <c r="H68" s="61">
        <f ca="1">INDIRECT("'"&amp;$A68&amp;"'"&amp;"!h8")</f>
        <v>0</v>
      </c>
      <c r="I68" s="68">
        <f ca="1">INDIRECT("'"&amp;$A68&amp;"'"&amp;"!i8")</f>
        <v>0</v>
      </c>
      <c r="J68" s="46">
        <f ca="1">INDIRECT("'"&amp;$A68&amp;"'"&amp;"!j8")</f>
        <v>0</v>
      </c>
      <c r="K68" s="53">
        <f ca="1">INDIRECT("'"&amp;$A68&amp;"'"&amp;"!k8")</f>
        <v>0</v>
      </c>
      <c r="L68" s="61">
        <f ca="1">INDIRECT("'"&amp;$A68&amp;"'"&amp;"!l8")</f>
        <v>0</v>
      </c>
      <c r="M68" s="68">
        <f ca="1">INDIRECT("'"&amp;$A68&amp;"'"&amp;"!m8")</f>
        <v>0</v>
      </c>
      <c r="N68" s="46">
        <f ca="1">INDIRECT("'"&amp;$A68&amp;"'"&amp;"!n8")</f>
        <v>0</v>
      </c>
      <c r="O68" s="53">
        <f ca="1">INDIRECT("'"&amp;$A68&amp;"'"&amp;"!o8")</f>
        <v>0</v>
      </c>
      <c r="P68" s="17">
        <f ca="1">INDIRECT("'"&amp;$A68&amp;"'"&amp;"!p8")</f>
        <v>0</v>
      </c>
      <c r="Q68" s="46">
        <f ca="1">INDIRECT("'"&amp;$A68&amp;"'"&amp;"!q8")</f>
        <v>0</v>
      </c>
    </row>
    <row r="69" spans="1:17" ht="13.5">
      <c r="A69" s="50" t="s">
        <v>44</v>
      </c>
      <c r="B69" s="56" t="str">
        <f ca="1">INDIRECT("'"&amp;$A69&amp;"'"&amp;"!c2")</f>
        <v>静岡県立大学_食品栄養科学部</v>
      </c>
      <c r="C69" s="53">
        <f ca="1">INDIRECT("'"&amp;$A69&amp;"'"&amp;"!c8")</f>
        <v>0</v>
      </c>
      <c r="D69" s="61">
        <f ca="1">INDIRECT("'"&amp;$A69&amp;"'"&amp;"!ｄ8")</f>
        <v>2</v>
      </c>
      <c r="E69" s="68">
        <f ca="1">INDIRECT("'"&amp;$A69&amp;"'"&amp;"!e8")</f>
        <v>0</v>
      </c>
      <c r="F69" s="46">
        <f ca="1">INDIRECT("'"&amp;$A69&amp;"'"&amp;"!f8")</f>
        <v>0</v>
      </c>
      <c r="G69" s="53">
        <f ca="1">INDIRECT("'"&amp;$A69&amp;"'"&amp;"!g8")</f>
        <v>0</v>
      </c>
      <c r="H69" s="61">
        <f ca="1">INDIRECT("'"&amp;$A69&amp;"'"&amp;"!h8")</f>
        <v>0</v>
      </c>
      <c r="I69" s="68">
        <f ca="1">INDIRECT("'"&amp;$A69&amp;"'"&amp;"!i8")</f>
        <v>0</v>
      </c>
      <c r="J69" s="46">
        <f ca="1">INDIRECT("'"&amp;$A69&amp;"'"&amp;"!j8")</f>
        <v>0</v>
      </c>
      <c r="K69" s="53">
        <f ca="1">INDIRECT("'"&amp;$A69&amp;"'"&amp;"!k8")</f>
        <v>0</v>
      </c>
      <c r="L69" s="61">
        <f ca="1">INDIRECT("'"&amp;$A69&amp;"'"&amp;"!l8")</f>
        <v>0</v>
      </c>
      <c r="M69" s="68">
        <f ca="1">INDIRECT("'"&amp;$A69&amp;"'"&amp;"!m8")</f>
        <v>0</v>
      </c>
      <c r="N69" s="46">
        <f ca="1">INDIRECT("'"&amp;$A69&amp;"'"&amp;"!n8")</f>
        <v>0</v>
      </c>
      <c r="O69" s="53">
        <f ca="1">INDIRECT("'"&amp;$A69&amp;"'"&amp;"!o8")</f>
        <v>0</v>
      </c>
      <c r="P69" s="17">
        <f ca="1">INDIRECT("'"&amp;$A69&amp;"'"&amp;"!p8")</f>
        <v>2</v>
      </c>
      <c r="Q69" s="46">
        <f ca="1">INDIRECT("'"&amp;$A69&amp;"'"&amp;"!q8")</f>
        <v>2</v>
      </c>
    </row>
    <row r="70" spans="1:17" ht="13.5">
      <c r="A70" s="50" t="s">
        <v>45</v>
      </c>
      <c r="B70" s="56" t="str">
        <f ca="1">INDIRECT("'"&amp;$A70&amp;"'"&amp;"!c2")</f>
        <v>静岡県立大学_国際関係学部</v>
      </c>
      <c r="C70" s="53">
        <f ca="1">INDIRECT("'"&amp;$A70&amp;"'"&amp;"!c8")</f>
        <v>20</v>
      </c>
      <c r="D70" s="61">
        <f ca="1">INDIRECT("'"&amp;$A70&amp;"'"&amp;"!ｄ8")</f>
        <v>46</v>
      </c>
      <c r="E70" s="68">
        <f ca="1">INDIRECT("'"&amp;$A70&amp;"'"&amp;"!e8")</f>
        <v>5</v>
      </c>
      <c r="F70" s="46">
        <f ca="1">INDIRECT("'"&amp;$A70&amp;"'"&amp;"!f8")</f>
        <v>6</v>
      </c>
      <c r="G70" s="53">
        <f ca="1">INDIRECT("'"&amp;$A70&amp;"'"&amp;"!g8")</f>
        <v>5</v>
      </c>
      <c r="H70" s="61">
        <f ca="1">INDIRECT("'"&amp;$A70&amp;"'"&amp;"!h8")</f>
        <v>1</v>
      </c>
      <c r="I70" s="68">
        <f ca="1">INDIRECT("'"&amp;$A70&amp;"'"&amp;"!i8")</f>
        <v>1</v>
      </c>
      <c r="J70" s="46">
        <f ca="1">INDIRECT("'"&amp;$A70&amp;"'"&amp;"!j8")</f>
        <v>1</v>
      </c>
      <c r="K70" s="53">
        <f ca="1">INDIRECT("'"&amp;$A70&amp;"'"&amp;"!k8")</f>
        <v>0</v>
      </c>
      <c r="L70" s="61">
        <f ca="1">INDIRECT("'"&amp;$A70&amp;"'"&amp;"!l8")</f>
        <v>1</v>
      </c>
      <c r="M70" s="68">
        <f ca="1">INDIRECT("'"&amp;$A70&amp;"'"&amp;"!m8")</f>
        <v>1</v>
      </c>
      <c r="N70" s="46">
        <f ca="1">INDIRECT("'"&amp;$A70&amp;"'"&amp;"!n8")</f>
        <v>1</v>
      </c>
      <c r="O70" s="53">
        <f ca="1">INDIRECT("'"&amp;$A70&amp;"'"&amp;"!o8")</f>
        <v>32</v>
      </c>
      <c r="P70" s="17">
        <f ca="1">INDIRECT("'"&amp;$A70&amp;"'"&amp;"!p8")</f>
        <v>56</v>
      </c>
      <c r="Q70" s="46">
        <f ca="1">INDIRECT("'"&amp;$A70&amp;"'"&amp;"!q8")</f>
        <v>88</v>
      </c>
    </row>
    <row r="71" spans="1:17" ht="13.5">
      <c r="A71" s="50" t="s">
        <v>46</v>
      </c>
      <c r="B71" s="56" t="str">
        <f ca="1">INDIRECT("'"&amp;$A71&amp;"'"&amp;"!c2")</f>
        <v>静岡県立大学_経営情報学部</v>
      </c>
      <c r="C71" s="53">
        <f ca="1">INDIRECT("'"&amp;$A71&amp;"'"&amp;"!c8")</f>
        <v>6</v>
      </c>
      <c r="D71" s="61">
        <f ca="1">INDIRECT("'"&amp;$A71&amp;"'"&amp;"!ｄ8")</f>
        <v>2</v>
      </c>
      <c r="E71" s="68">
        <f ca="1">INDIRECT("'"&amp;$A71&amp;"'"&amp;"!e8")</f>
        <v>3</v>
      </c>
      <c r="F71" s="46">
        <f ca="1">INDIRECT("'"&amp;$A71&amp;"'"&amp;"!f8")</f>
        <v>1</v>
      </c>
      <c r="G71" s="53">
        <f ca="1">INDIRECT("'"&amp;$A71&amp;"'"&amp;"!g8")</f>
        <v>3</v>
      </c>
      <c r="H71" s="61">
        <f ca="1">INDIRECT("'"&amp;$A71&amp;"'"&amp;"!h8")</f>
        <v>0</v>
      </c>
      <c r="I71" s="68">
        <f ca="1">INDIRECT("'"&amp;$A71&amp;"'"&amp;"!i8")</f>
        <v>0</v>
      </c>
      <c r="J71" s="46">
        <f ca="1">INDIRECT("'"&amp;$A71&amp;"'"&amp;"!j8")</f>
        <v>0</v>
      </c>
      <c r="K71" s="53">
        <f ca="1">INDIRECT("'"&amp;$A71&amp;"'"&amp;"!k8")</f>
        <v>0</v>
      </c>
      <c r="L71" s="61">
        <f ca="1">INDIRECT("'"&amp;$A71&amp;"'"&amp;"!l8")</f>
        <v>0</v>
      </c>
      <c r="M71" s="68">
        <f ca="1">INDIRECT("'"&amp;$A71&amp;"'"&amp;"!m8")</f>
        <v>1</v>
      </c>
      <c r="N71" s="46">
        <f ca="1">INDIRECT("'"&amp;$A71&amp;"'"&amp;"!n8")</f>
        <v>0</v>
      </c>
      <c r="O71" s="53">
        <f ca="1">INDIRECT("'"&amp;$A71&amp;"'"&amp;"!o8")</f>
        <v>13</v>
      </c>
      <c r="P71" s="17">
        <f ca="1">INDIRECT("'"&amp;$A71&amp;"'"&amp;"!p8")</f>
        <v>3</v>
      </c>
      <c r="Q71" s="46">
        <f ca="1">INDIRECT("'"&amp;$A71&amp;"'"&amp;"!q8")</f>
        <v>16</v>
      </c>
    </row>
    <row r="72" spans="1:17" ht="13.5">
      <c r="A72" s="51" t="s">
        <v>47</v>
      </c>
      <c r="B72" s="57" t="str">
        <f ca="1">INDIRECT("'"&amp;$A72&amp;"'"&amp;"!c2")</f>
        <v>静岡県立大学_看護学部</v>
      </c>
      <c r="C72" s="54">
        <f ca="1">INDIRECT("'"&amp;$A72&amp;"'"&amp;"!c8")</f>
        <v>0</v>
      </c>
      <c r="D72" s="62">
        <f ca="1">INDIRECT("'"&amp;$A72&amp;"'"&amp;"!ｄ8")</f>
        <v>1</v>
      </c>
      <c r="E72" s="69">
        <f ca="1">INDIRECT("'"&amp;$A72&amp;"'"&amp;"!e8")</f>
        <v>0</v>
      </c>
      <c r="F72" s="48">
        <f ca="1">INDIRECT("'"&amp;$A72&amp;"'"&amp;"!f8")</f>
        <v>0</v>
      </c>
      <c r="G72" s="54">
        <f ca="1">INDIRECT("'"&amp;$A72&amp;"'"&amp;"!g8")</f>
        <v>1</v>
      </c>
      <c r="H72" s="62">
        <f ca="1">INDIRECT("'"&amp;$A72&amp;"'"&amp;"!h8")</f>
        <v>0</v>
      </c>
      <c r="I72" s="69">
        <f ca="1">INDIRECT("'"&amp;$A72&amp;"'"&amp;"!i8")</f>
        <v>0</v>
      </c>
      <c r="J72" s="48">
        <f ca="1">INDIRECT("'"&amp;$A72&amp;"'"&amp;"!j8")</f>
        <v>0</v>
      </c>
      <c r="K72" s="54">
        <f ca="1">INDIRECT("'"&amp;$A72&amp;"'"&amp;"!k8")</f>
        <v>0</v>
      </c>
      <c r="L72" s="62">
        <f ca="1">INDIRECT("'"&amp;$A72&amp;"'"&amp;"!l8")</f>
        <v>0</v>
      </c>
      <c r="M72" s="69">
        <f ca="1">INDIRECT("'"&amp;$A72&amp;"'"&amp;"!m8")</f>
        <v>0</v>
      </c>
      <c r="N72" s="48">
        <f ca="1">INDIRECT("'"&amp;$A72&amp;"'"&amp;"!n8")</f>
        <v>0</v>
      </c>
      <c r="O72" s="54">
        <f ca="1">INDIRECT("'"&amp;$A72&amp;"'"&amp;"!o8")</f>
        <v>1</v>
      </c>
      <c r="P72" s="47">
        <f ca="1">INDIRECT("'"&amp;$A72&amp;"'"&amp;"!p8")</f>
        <v>1</v>
      </c>
      <c r="Q72" s="48">
        <f ca="1">INDIRECT("'"&amp;$A72&amp;"'"&amp;"!q8")</f>
        <v>2</v>
      </c>
    </row>
    <row r="73" spans="1:17" ht="13.5">
      <c r="A73" s="71">
        <v>40</v>
      </c>
      <c r="B73" s="72" t="str">
        <f ca="1">INDIRECT($A73&amp;"!c2")</f>
        <v>静岡文化芸術大学_文化政策学部</v>
      </c>
      <c r="C73" s="73">
        <f ca="1">INDIRECT($A73&amp;"!c8")</f>
        <v>4</v>
      </c>
      <c r="D73" s="74">
        <f ca="1">INDIRECT($A73&amp;"!ｄ8")</f>
        <v>6</v>
      </c>
      <c r="E73" s="75">
        <f ca="1">INDIRECT($A73&amp;"!e8")</f>
        <v>1</v>
      </c>
      <c r="F73" s="76">
        <f ca="1">INDIRECT($A73&amp;"!f8")</f>
        <v>3</v>
      </c>
      <c r="G73" s="73">
        <f ca="1">INDIRECT($A73&amp;"!g8")</f>
        <v>1</v>
      </c>
      <c r="H73" s="74">
        <f ca="1">INDIRECT($A73&amp;"!h8")</f>
        <v>1</v>
      </c>
      <c r="I73" s="75">
        <f ca="1">INDIRECT($A73&amp;"!i8")</f>
        <v>0</v>
      </c>
      <c r="J73" s="76">
        <f ca="1">INDIRECT($A73&amp;"!j8")</f>
        <v>0</v>
      </c>
      <c r="K73" s="73">
        <f ca="1">INDIRECT($A73&amp;"!k8")</f>
        <v>0</v>
      </c>
      <c r="L73" s="74">
        <f ca="1">INDIRECT($A73&amp;"!l8")</f>
        <v>0</v>
      </c>
      <c r="M73" s="75">
        <f ca="1">INDIRECT($A73&amp;"!m8")</f>
        <v>0</v>
      </c>
      <c r="N73" s="76">
        <f ca="1">INDIRECT($A73&amp;"!n8")</f>
        <v>0</v>
      </c>
      <c r="O73" s="73">
        <f ca="1">INDIRECT($A73&amp;"!o8")</f>
        <v>6</v>
      </c>
      <c r="P73" s="37">
        <f ca="1">INDIRECT($A73&amp;"!p8")</f>
        <v>10</v>
      </c>
      <c r="Q73" s="76">
        <f ca="1">INDIRECT($A73&amp;"!q8")</f>
        <v>16</v>
      </c>
    </row>
    <row r="74" spans="1:17" ht="13.5">
      <c r="A74" s="92" t="s">
        <v>48</v>
      </c>
      <c r="B74" s="93" t="str">
        <f ca="1">INDIRECT("'"&amp;$A74&amp;"'"&amp;"!c2")</f>
        <v>静岡文化芸術大学_デザイン学部</v>
      </c>
      <c r="C74" s="94">
        <f ca="1">INDIRECT("'"&amp;$A74&amp;"'"&amp;"!c8")</f>
        <v>1</v>
      </c>
      <c r="D74" s="95">
        <f ca="1">INDIRECT("'"&amp;$A74&amp;"'"&amp;"!ｄ8")</f>
        <v>3</v>
      </c>
      <c r="E74" s="96">
        <f ca="1">INDIRECT("'"&amp;$A74&amp;"'"&amp;"!e8")</f>
        <v>2</v>
      </c>
      <c r="F74" s="97">
        <f ca="1">INDIRECT("'"&amp;$A74&amp;"'"&amp;"!f8")</f>
        <v>1</v>
      </c>
      <c r="G74" s="94">
        <f ca="1">INDIRECT("'"&amp;$A74&amp;"'"&amp;"!g8")</f>
        <v>1</v>
      </c>
      <c r="H74" s="95">
        <f ca="1">INDIRECT("'"&amp;$A74&amp;"'"&amp;"!h8")</f>
        <v>0</v>
      </c>
      <c r="I74" s="96">
        <f ca="1">INDIRECT("'"&amp;$A74&amp;"'"&amp;"!i8")</f>
        <v>0</v>
      </c>
      <c r="J74" s="97">
        <f ca="1">INDIRECT("'"&amp;$A74&amp;"'"&amp;"!j8")</f>
        <v>2</v>
      </c>
      <c r="K74" s="94">
        <f ca="1">INDIRECT("'"&amp;$A74&amp;"'"&amp;"!k8")</f>
        <v>0</v>
      </c>
      <c r="L74" s="95">
        <f ca="1">INDIRECT("'"&amp;$A74&amp;"'"&amp;"!l8")</f>
        <v>0</v>
      </c>
      <c r="M74" s="96">
        <f ca="1">INDIRECT("'"&amp;$A74&amp;"'"&amp;"!m8")</f>
        <v>0</v>
      </c>
      <c r="N74" s="97">
        <f ca="1">INDIRECT("'"&amp;$A74&amp;"'"&amp;"!n8")</f>
        <v>0</v>
      </c>
      <c r="O74" s="94">
        <f ca="1">INDIRECT("'"&amp;$A74&amp;"'"&amp;"!o8")</f>
        <v>4</v>
      </c>
      <c r="P74" s="98">
        <f ca="1">INDIRECT("'"&amp;$A74&amp;"'"&amp;"!p8")</f>
        <v>6</v>
      </c>
      <c r="Q74" s="97">
        <f ca="1">INDIRECT("'"&amp;$A74&amp;"'"&amp;"!q8")</f>
        <v>10</v>
      </c>
    </row>
    <row r="75" spans="1:17" ht="13.5">
      <c r="A75" s="49">
        <v>41</v>
      </c>
      <c r="B75" s="55" t="str">
        <f ca="1">INDIRECT($A75&amp;"!c2")</f>
        <v>愛知県立大学_外国語学部</v>
      </c>
      <c r="C75" s="52">
        <f ca="1">INDIRECT($A75&amp;"!c8")</f>
        <v>0</v>
      </c>
      <c r="D75" s="60">
        <f ca="1">INDIRECT($A75&amp;"!ｄ8")</f>
        <v>0</v>
      </c>
      <c r="E75" s="67">
        <f ca="1">INDIRECT($A75&amp;"!e8")</f>
        <v>0</v>
      </c>
      <c r="F75" s="45">
        <f ca="1">INDIRECT($A75&amp;"!f8")</f>
        <v>0</v>
      </c>
      <c r="G75" s="52">
        <f ca="1">INDIRECT($A75&amp;"!g8")</f>
        <v>0</v>
      </c>
      <c r="H75" s="60">
        <f ca="1">INDIRECT($A75&amp;"!h8")</f>
        <v>0</v>
      </c>
      <c r="I75" s="67">
        <f ca="1">INDIRECT($A75&amp;"!i8")</f>
        <v>0</v>
      </c>
      <c r="J75" s="45">
        <f ca="1">INDIRECT($A75&amp;"!j8")</f>
        <v>0</v>
      </c>
      <c r="K75" s="52">
        <f ca="1">INDIRECT($A75&amp;"!k8")</f>
        <v>0</v>
      </c>
      <c r="L75" s="60">
        <f ca="1">INDIRECT($A75&amp;"!l8")</f>
        <v>0</v>
      </c>
      <c r="M75" s="67">
        <f ca="1">INDIRECT($A75&amp;"!m8")</f>
        <v>0</v>
      </c>
      <c r="N75" s="45">
        <f ca="1">INDIRECT($A75&amp;"!n8")</f>
        <v>0</v>
      </c>
      <c r="O75" s="52">
        <f ca="1">INDIRECT($A75&amp;"!o8")</f>
        <v>0</v>
      </c>
      <c r="P75" s="44">
        <f ca="1">INDIRECT($A75&amp;"!p8")</f>
        <v>0</v>
      </c>
      <c r="Q75" s="45">
        <f ca="1">INDIRECT($A75&amp;"!q8")</f>
        <v>0</v>
      </c>
    </row>
    <row r="76" spans="1:17" ht="13.5">
      <c r="A76" s="50" t="s">
        <v>49</v>
      </c>
      <c r="B76" s="56" t="str">
        <f ca="1">INDIRECT("'"&amp;$A76&amp;"'"&amp;"!c2")</f>
        <v>愛知県立大学_日本文化学部</v>
      </c>
      <c r="C76" s="53">
        <f ca="1">INDIRECT("'"&amp;$A76&amp;"'"&amp;"!c8")</f>
        <v>0</v>
      </c>
      <c r="D76" s="61">
        <f ca="1">INDIRECT("'"&amp;$A76&amp;"'"&amp;"!ｄ8")</f>
        <v>0</v>
      </c>
      <c r="E76" s="68">
        <f ca="1">INDIRECT("'"&amp;$A76&amp;"'"&amp;"!e8")</f>
        <v>0</v>
      </c>
      <c r="F76" s="46">
        <f ca="1">INDIRECT("'"&amp;$A76&amp;"'"&amp;"!f8")</f>
        <v>0</v>
      </c>
      <c r="G76" s="53">
        <f ca="1">INDIRECT("'"&amp;$A76&amp;"'"&amp;"!g8")</f>
        <v>0</v>
      </c>
      <c r="H76" s="61">
        <f ca="1">INDIRECT("'"&amp;$A76&amp;"'"&amp;"!h8")</f>
        <v>0</v>
      </c>
      <c r="I76" s="68">
        <f ca="1">INDIRECT("'"&amp;$A76&amp;"'"&amp;"!i8")</f>
        <v>0</v>
      </c>
      <c r="J76" s="46">
        <f ca="1">INDIRECT("'"&amp;$A76&amp;"'"&amp;"!j8")</f>
        <v>0</v>
      </c>
      <c r="K76" s="53">
        <f ca="1">INDIRECT("'"&amp;$A76&amp;"'"&amp;"!k8")</f>
        <v>0</v>
      </c>
      <c r="L76" s="61">
        <f ca="1">INDIRECT("'"&amp;$A76&amp;"'"&amp;"!l8")</f>
        <v>0</v>
      </c>
      <c r="M76" s="68">
        <f ca="1">INDIRECT("'"&amp;$A76&amp;"'"&amp;"!m8")</f>
        <v>0</v>
      </c>
      <c r="N76" s="46">
        <f ca="1">INDIRECT("'"&amp;$A76&amp;"'"&amp;"!n8")</f>
        <v>0</v>
      </c>
      <c r="O76" s="53">
        <f ca="1">INDIRECT("'"&amp;$A76&amp;"'"&amp;"!o8")</f>
        <v>0</v>
      </c>
      <c r="P76" s="17">
        <f ca="1">INDIRECT("'"&amp;$A76&amp;"'"&amp;"!p8")</f>
        <v>0</v>
      </c>
      <c r="Q76" s="46">
        <f ca="1">INDIRECT("'"&amp;$A76&amp;"'"&amp;"!q8")</f>
        <v>0</v>
      </c>
    </row>
    <row r="77" spans="1:17" ht="13.5">
      <c r="A77" s="50" t="s">
        <v>50</v>
      </c>
      <c r="B77" s="56" t="str">
        <f ca="1">INDIRECT("'"&amp;$A77&amp;"'"&amp;"!c2")</f>
        <v>愛知県立大学_教育福祉学部</v>
      </c>
      <c r="C77" s="53">
        <f ca="1">INDIRECT("'"&amp;$A77&amp;"'"&amp;"!c8")</f>
        <v>0</v>
      </c>
      <c r="D77" s="61">
        <f ca="1">INDIRECT("'"&amp;$A77&amp;"'"&amp;"!ｄ8")</f>
        <v>0</v>
      </c>
      <c r="E77" s="68">
        <f ca="1">INDIRECT("'"&amp;$A77&amp;"'"&amp;"!e8")</f>
        <v>0</v>
      </c>
      <c r="F77" s="46">
        <f ca="1">INDIRECT("'"&amp;$A77&amp;"'"&amp;"!f8")</f>
        <v>0</v>
      </c>
      <c r="G77" s="53">
        <f ca="1">INDIRECT("'"&amp;$A77&amp;"'"&amp;"!g8")</f>
        <v>0</v>
      </c>
      <c r="H77" s="61">
        <f ca="1">INDIRECT("'"&amp;$A77&amp;"'"&amp;"!h8")</f>
        <v>0</v>
      </c>
      <c r="I77" s="68">
        <f ca="1">INDIRECT("'"&amp;$A77&amp;"'"&amp;"!i8")</f>
        <v>0</v>
      </c>
      <c r="J77" s="46">
        <f ca="1">INDIRECT("'"&amp;$A77&amp;"'"&amp;"!j8")</f>
        <v>0</v>
      </c>
      <c r="K77" s="53">
        <f ca="1">INDIRECT("'"&amp;$A77&amp;"'"&amp;"!k8")</f>
        <v>0</v>
      </c>
      <c r="L77" s="61">
        <f ca="1">INDIRECT("'"&amp;$A77&amp;"'"&amp;"!l8")</f>
        <v>0</v>
      </c>
      <c r="M77" s="68">
        <f ca="1">INDIRECT("'"&amp;$A77&amp;"'"&amp;"!m8")</f>
        <v>0</v>
      </c>
      <c r="N77" s="46">
        <f ca="1">INDIRECT("'"&amp;$A77&amp;"'"&amp;"!n8")</f>
        <v>0</v>
      </c>
      <c r="O77" s="53">
        <f ca="1">INDIRECT("'"&amp;$A77&amp;"'"&amp;"!o8")</f>
        <v>0</v>
      </c>
      <c r="P77" s="17">
        <f ca="1">INDIRECT("'"&amp;$A77&amp;"'"&amp;"!p8")</f>
        <v>0</v>
      </c>
      <c r="Q77" s="46">
        <f ca="1">INDIRECT("'"&amp;$A77&amp;"'"&amp;"!q8")</f>
        <v>0</v>
      </c>
    </row>
    <row r="78" spans="1:17" ht="13.5">
      <c r="A78" s="50" t="s">
        <v>51</v>
      </c>
      <c r="B78" s="56" t="str">
        <f ca="1">INDIRECT("'"&amp;$A78&amp;"'"&amp;"!c2")</f>
        <v>愛知県立大学_看護学部</v>
      </c>
      <c r="C78" s="53">
        <f ca="1">INDIRECT("'"&amp;$A78&amp;"'"&amp;"!c8")</f>
        <v>0</v>
      </c>
      <c r="D78" s="61">
        <f ca="1">INDIRECT("'"&amp;$A78&amp;"'"&amp;"!ｄ8")</f>
        <v>0</v>
      </c>
      <c r="E78" s="68">
        <f ca="1">INDIRECT("'"&amp;$A78&amp;"'"&amp;"!e8")</f>
        <v>0</v>
      </c>
      <c r="F78" s="46">
        <f ca="1">INDIRECT("'"&amp;$A78&amp;"'"&amp;"!f8")</f>
        <v>0</v>
      </c>
      <c r="G78" s="53">
        <f ca="1">INDIRECT("'"&amp;$A78&amp;"'"&amp;"!g8")</f>
        <v>0</v>
      </c>
      <c r="H78" s="61">
        <f ca="1">INDIRECT("'"&amp;$A78&amp;"'"&amp;"!h8")</f>
        <v>0</v>
      </c>
      <c r="I78" s="68">
        <f ca="1">INDIRECT("'"&amp;$A78&amp;"'"&amp;"!i8")</f>
        <v>0</v>
      </c>
      <c r="J78" s="46">
        <f ca="1">INDIRECT("'"&amp;$A78&amp;"'"&amp;"!j8")</f>
        <v>0</v>
      </c>
      <c r="K78" s="53">
        <f ca="1">INDIRECT("'"&amp;$A78&amp;"'"&amp;"!k8")</f>
        <v>0</v>
      </c>
      <c r="L78" s="61">
        <f ca="1">INDIRECT("'"&amp;$A78&amp;"'"&amp;"!l8")</f>
        <v>0</v>
      </c>
      <c r="M78" s="68">
        <f ca="1">INDIRECT("'"&amp;$A78&amp;"'"&amp;"!m8")</f>
        <v>0</v>
      </c>
      <c r="N78" s="46">
        <f ca="1">INDIRECT("'"&amp;$A78&amp;"'"&amp;"!n8")</f>
        <v>0</v>
      </c>
      <c r="O78" s="53">
        <f ca="1">INDIRECT("'"&amp;$A78&amp;"'"&amp;"!o8")</f>
        <v>0</v>
      </c>
      <c r="P78" s="17">
        <f ca="1">INDIRECT("'"&amp;$A78&amp;"'"&amp;"!p8")</f>
        <v>0</v>
      </c>
      <c r="Q78" s="46">
        <f ca="1">INDIRECT("'"&amp;$A78&amp;"'"&amp;"!q8")</f>
        <v>0</v>
      </c>
    </row>
    <row r="79" spans="1:17" ht="13.5">
      <c r="A79" s="51" t="s">
        <v>52</v>
      </c>
      <c r="B79" s="57" t="str">
        <f ca="1">INDIRECT("'"&amp;$A79&amp;"'"&amp;"!c2")</f>
        <v>愛知県立大学_情報科学部</v>
      </c>
      <c r="C79" s="54">
        <f ca="1">INDIRECT("'"&amp;$A79&amp;"'"&amp;"!c8")</f>
        <v>0</v>
      </c>
      <c r="D79" s="62">
        <f ca="1">INDIRECT("'"&amp;$A79&amp;"'"&amp;"!ｄ8")</f>
        <v>0</v>
      </c>
      <c r="E79" s="69">
        <f ca="1">INDIRECT("'"&amp;$A79&amp;"'"&amp;"!e8")</f>
        <v>0</v>
      </c>
      <c r="F79" s="48">
        <f ca="1">INDIRECT("'"&amp;$A79&amp;"'"&amp;"!f8")</f>
        <v>0</v>
      </c>
      <c r="G79" s="54">
        <f ca="1">INDIRECT("'"&amp;$A79&amp;"'"&amp;"!g8")</f>
        <v>0</v>
      </c>
      <c r="H79" s="62">
        <f ca="1">INDIRECT("'"&amp;$A79&amp;"'"&amp;"!h8")</f>
        <v>0</v>
      </c>
      <c r="I79" s="69">
        <f ca="1">INDIRECT("'"&amp;$A79&amp;"'"&amp;"!i8")</f>
        <v>0</v>
      </c>
      <c r="J79" s="48">
        <f ca="1">INDIRECT("'"&amp;$A79&amp;"'"&amp;"!j8")</f>
        <v>0</v>
      </c>
      <c r="K79" s="54">
        <f ca="1">INDIRECT("'"&amp;$A79&amp;"'"&amp;"!k8")</f>
        <v>0</v>
      </c>
      <c r="L79" s="62">
        <f ca="1">INDIRECT("'"&amp;$A79&amp;"'"&amp;"!l8")</f>
        <v>0</v>
      </c>
      <c r="M79" s="69">
        <f ca="1">INDIRECT("'"&amp;$A79&amp;"'"&amp;"!m8")</f>
        <v>0</v>
      </c>
      <c r="N79" s="48">
        <f ca="1">INDIRECT("'"&amp;$A79&amp;"'"&amp;"!n8")</f>
        <v>0</v>
      </c>
      <c r="O79" s="54">
        <f ca="1">INDIRECT("'"&amp;$A79&amp;"'"&amp;"!o8")</f>
        <v>0</v>
      </c>
      <c r="P79" s="47">
        <f ca="1">INDIRECT("'"&amp;$A79&amp;"'"&amp;"!p8")</f>
        <v>0</v>
      </c>
      <c r="Q79" s="48">
        <f ca="1">INDIRECT("'"&amp;$A79&amp;"'"&amp;"!q8")</f>
        <v>0</v>
      </c>
    </row>
    <row r="80" spans="1:17" ht="13.5">
      <c r="A80" s="71">
        <v>42</v>
      </c>
      <c r="B80" s="72" t="str">
        <f ca="1">INDIRECT($A80&amp;"!c2")</f>
        <v>愛知県立芸術大学_美術学部</v>
      </c>
      <c r="C80" s="73">
        <f ca="1">INDIRECT($A80&amp;"!c8")</f>
        <v>2</v>
      </c>
      <c r="D80" s="74">
        <f ca="1">INDIRECT($A80&amp;"!ｄ8")</f>
        <v>6</v>
      </c>
      <c r="E80" s="75">
        <f ca="1">INDIRECT($A80&amp;"!e8")</f>
        <v>0</v>
      </c>
      <c r="F80" s="76">
        <f ca="1">INDIRECT($A80&amp;"!f8")</f>
        <v>1</v>
      </c>
      <c r="G80" s="73">
        <f ca="1">INDIRECT($A80&amp;"!g8")</f>
        <v>0</v>
      </c>
      <c r="H80" s="74">
        <f ca="1">INDIRECT($A80&amp;"!h8")</f>
        <v>0</v>
      </c>
      <c r="I80" s="75">
        <f ca="1">INDIRECT($A80&amp;"!i8")</f>
        <v>0</v>
      </c>
      <c r="J80" s="76">
        <f ca="1">INDIRECT($A80&amp;"!j8")</f>
        <v>0</v>
      </c>
      <c r="K80" s="73">
        <f ca="1">INDIRECT($A80&amp;"!k8")</f>
        <v>0</v>
      </c>
      <c r="L80" s="74">
        <f ca="1">INDIRECT($A80&amp;"!l8")</f>
        <v>0</v>
      </c>
      <c r="M80" s="75">
        <f ca="1">INDIRECT($A80&amp;"!m8")</f>
        <v>0</v>
      </c>
      <c r="N80" s="76">
        <f ca="1">INDIRECT($A80&amp;"!n8")</f>
        <v>0</v>
      </c>
      <c r="O80" s="73">
        <f ca="1">INDIRECT($A80&amp;"!o8")</f>
        <v>2</v>
      </c>
      <c r="P80" s="37">
        <f ca="1">INDIRECT($A80&amp;"!p8")</f>
        <v>7</v>
      </c>
      <c r="Q80" s="76">
        <f ca="1">INDIRECT($A80&amp;"!q8")</f>
        <v>9</v>
      </c>
    </row>
    <row r="81" spans="1:17" ht="13.5">
      <c r="A81" s="92" t="s">
        <v>53</v>
      </c>
      <c r="B81" s="93" t="str">
        <f ca="1">INDIRECT("'"&amp;$A81&amp;"'"&amp;"!c2")</f>
        <v>愛知県立芸術大学_音楽学部</v>
      </c>
      <c r="C81" s="94">
        <f ca="1">INDIRECT("'"&amp;$A81&amp;"'"&amp;"!c8")</f>
        <v>2</v>
      </c>
      <c r="D81" s="95">
        <f ca="1">INDIRECT("'"&amp;$A81&amp;"'"&amp;"!ｄ8")</f>
        <v>5</v>
      </c>
      <c r="E81" s="96">
        <f ca="1">INDIRECT("'"&amp;$A81&amp;"'"&amp;"!e8")</f>
        <v>2</v>
      </c>
      <c r="F81" s="97">
        <f ca="1">INDIRECT("'"&amp;$A81&amp;"'"&amp;"!f8")</f>
        <v>1</v>
      </c>
      <c r="G81" s="94">
        <f ca="1">INDIRECT("'"&amp;$A81&amp;"'"&amp;"!g8")</f>
        <v>0</v>
      </c>
      <c r="H81" s="95">
        <f ca="1">INDIRECT("'"&amp;$A81&amp;"'"&amp;"!h8")</f>
        <v>0</v>
      </c>
      <c r="I81" s="96">
        <f ca="1">INDIRECT("'"&amp;$A81&amp;"'"&amp;"!i8")</f>
        <v>0</v>
      </c>
      <c r="J81" s="97">
        <f ca="1">INDIRECT("'"&amp;$A81&amp;"'"&amp;"!j8")</f>
        <v>0</v>
      </c>
      <c r="K81" s="94">
        <f ca="1">INDIRECT("'"&amp;$A81&amp;"'"&amp;"!k8")</f>
        <v>0</v>
      </c>
      <c r="L81" s="95">
        <f ca="1">INDIRECT("'"&amp;$A81&amp;"'"&amp;"!l8")</f>
        <v>0</v>
      </c>
      <c r="M81" s="96">
        <f ca="1">INDIRECT("'"&amp;$A81&amp;"'"&amp;"!m8")</f>
        <v>0</v>
      </c>
      <c r="N81" s="97">
        <f ca="1">INDIRECT("'"&amp;$A81&amp;"'"&amp;"!n8")</f>
        <v>0</v>
      </c>
      <c r="O81" s="94">
        <f ca="1">INDIRECT("'"&amp;$A81&amp;"'"&amp;"!o8")</f>
        <v>4</v>
      </c>
      <c r="P81" s="98">
        <f ca="1">INDIRECT("'"&amp;$A81&amp;"'"&amp;"!p8")</f>
        <v>6</v>
      </c>
      <c r="Q81" s="97">
        <f ca="1">INDIRECT("'"&amp;$A81&amp;"'"&amp;"!q8")</f>
        <v>10</v>
      </c>
    </row>
    <row r="82" spans="1:17" ht="13.5">
      <c r="A82" s="49">
        <v>43</v>
      </c>
      <c r="B82" s="55" t="str">
        <f ca="1">INDIRECT($A82&amp;"!c2")</f>
        <v>名古屋市立大学_医学部</v>
      </c>
      <c r="C82" s="52">
        <f ca="1">INDIRECT($A82&amp;"!c8")</f>
        <v>55</v>
      </c>
      <c r="D82" s="60">
        <f ca="1">INDIRECT($A82&amp;"!ｄ8")</f>
        <v>24</v>
      </c>
      <c r="E82" s="67">
        <f ca="1">INDIRECT($A82&amp;"!e8")</f>
        <v>54</v>
      </c>
      <c r="F82" s="45">
        <f ca="1">INDIRECT($A82&amp;"!f8")</f>
        <v>26</v>
      </c>
      <c r="G82" s="52">
        <f ca="1">INDIRECT($A82&amp;"!g8")</f>
        <v>7</v>
      </c>
      <c r="H82" s="60">
        <f ca="1">INDIRECT($A82&amp;"!h8")</f>
        <v>1</v>
      </c>
      <c r="I82" s="67">
        <f ca="1">INDIRECT($A82&amp;"!i8")</f>
        <v>1</v>
      </c>
      <c r="J82" s="45">
        <f ca="1">INDIRECT($A82&amp;"!j8")</f>
        <v>0</v>
      </c>
      <c r="K82" s="52">
        <f ca="1">INDIRECT($A82&amp;"!k8")</f>
        <v>0</v>
      </c>
      <c r="L82" s="60">
        <f ca="1">INDIRECT($A82&amp;"!l8")</f>
        <v>0</v>
      </c>
      <c r="M82" s="67">
        <f ca="1">INDIRECT($A82&amp;"!m8")</f>
        <v>2</v>
      </c>
      <c r="N82" s="45">
        <f ca="1">INDIRECT($A82&amp;"!n8")</f>
        <v>0</v>
      </c>
      <c r="O82" s="52">
        <f ca="1">INDIRECT($A82&amp;"!o8")</f>
        <v>119</v>
      </c>
      <c r="P82" s="44">
        <f ca="1">INDIRECT($A82&amp;"!p8")</f>
        <v>51</v>
      </c>
      <c r="Q82" s="45">
        <f ca="1">INDIRECT($A82&amp;"!q8")</f>
        <v>170</v>
      </c>
    </row>
    <row r="83" spans="1:17" ht="13.5">
      <c r="A83" s="50" t="s">
        <v>54</v>
      </c>
      <c r="B83" s="56" t="str">
        <f ca="1" t="shared" si="19" ref="B83:B88">INDIRECT("'"&amp;$A83&amp;"'"&amp;"!c2")</f>
        <v>名古屋市立大学_薬学部（4年制）</v>
      </c>
      <c r="C83" s="53">
        <f ca="1" t="shared" si="20" ref="C83:C88">INDIRECT("'"&amp;$A83&amp;"'"&amp;"!c8")</f>
        <v>0</v>
      </c>
      <c r="D83" s="61">
        <f ca="1" t="shared" si="21" ref="D83:D88">INDIRECT("'"&amp;$A83&amp;"'"&amp;"!ｄ8")</f>
        <v>0</v>
      </c>
      <c r="E83" s="68">
        <f ca="1" t="shared" si="22" ref="E83:E88">INDIRECT("'"&amp;$A83&amp;"'"&amp;"!e8")</f>
        <v>0</v>
      </c>
      <c r="F83" s="46">
        <f ca="1" t="shared" si="23" ref="F83:F88">INDIRECT("'"&amp;$A83&amp;"'"&amp;"!f8")</f>
        <v>1</v>
      </c>
      <c r="G83" s="53">
        <f ca="1" t="shared" si="24" ref="G83:G88">INDIRECT("'"&amp;$A83&amp;"'"&amp;"!g8")</f>
        <v>1</v>
      </c>
      <c r="H83" s="61">
        <f ca="1" t="shared" si="25" ref="H83:H88">INDIRECT("'"&amp;$A83&amp;"'"&amp;"!h8")</f>
        <v>0</v>
      </c>
      <c r="I83" s="68">
        <f ca="1" t="shared" si="26" ref="I83:I88">INDIRECT("'"&amp;$A83&amp;"'"&amp;"!i8")</f>
        <v>0</v>
      </c>
      <c r="J83" s="46">
        <f ca="1" t="shared" si="27" ref="J83:J88">INDIRECT("'"&amp;$A83&amp;"'"&amp;"!j8")</f>
        <v>0</v>
      </c>
      <c r="K83" s="53">
        <f ca="1" t="shared" si="28" ref="K83:K88">INDIRECT("'"&amp;$A83&amp;"'"&amp;"!k8")</f>
        <v>0</v>
      </c>
      <c r="L83" s="61">
        <f ca="1" t="shared" si="29" ref="L83:L88">INDIRECT("'"&amp;$A83&amp;"'"&amp;"!l8")</f>
        <v>0</v>
      </c>
      <c r="M83" s="68">
        <f ca="1" t="shared" si="30" ref="M83:M88">INDIRECT("'"&amp;$A83&amp;"'"&amp;"!m8")</f>
        <v>0</v>
      </c>
      <c r="N83" s="46">
        <f ca="1" t="shared" si="31" ref="N83:N88">INDIRECT("'"&amp;$A83&amp;"'"&amp;"!n8")</f>
        <v>0</v>
      </c>
      <c r="O83" s="53">
        <f ca="1" t="shared" si="32" ref="O83:O88">INDIRECT("'"&amp;$A83&amp;"'"&amp;"!o8")</f>
        <v>1</v>
      </c>
      <c r="P83" s="17">
        <f ca="1" t="shared" si="33" ref="P83:P88">INDIRECT("'"&amp;$A83&amp;"'"&amp;"!p8")</f>
        <v>1</v>
      </c>
      <c r="Q83" s="46">
        <f ca="1" t="shared" si="34" ref="Q83:Q88">INDIRECT("'"&amp;$A83&amp;"'"&amp;"!q8")</f>
        <v>2</v>
      </c>
    </row>
    <row r="84" spans="1:17" ht="13.5">
      <c r="A84" s="50" t="s">
        <v>55</v>
      </c>
      <c r="B84" s="56" t="str">
        <f ca="1" t="shared" si="19"/>
        <v>名古屋市立大学_薬学部（6年制）</v>
      </c>
      <c r="C84" s="53">
        <f ca="1" t="shared" si="20"/>
        <v>26</v>
      </c>
      <c r="D84" s="61">
        <f ca="1" t="shared" si="21"/>
        <v>31</v>
      </c>
      <c r="E84" s="68">
        <f ca="1" t="shared" si="22"/>
        <v>39</v>
      </c>
      <c r="F84" s="46">
        <f ca="1" t="shared" si="23"/>
        <v>28</v>
      </c>
      <c r="G84" s="53">
        <f ca="1" t="shared" si="24"/>
        <v>0</v>
      </c>
      <c r="H84" s="61">
        <f ca="1" t="shared" si="25"/>
        <v>0</v>
      </c>
      <c r="I84" s="68">
        <f ca="1" t="shared" si="26"/>
        <v>0</v>
      </c>
      <c r="J84" s="46">
        <f ca="1" t="shared" si="27"/>
        <v>0</v>
      </c>
      <c r="K84" s="53">
        <f ca="1" t="shared" si="28"/>
        <v>0</v>
      </c>
      <c r="L84" s="61">
        <f ca="1" t="shared" si="29"/>
        <v>0</v>
      </c>
      <c r="M84" s="68">
        <f ca="1" t="shared" si="30"/>
        <v>0</v>
      </c>
      <c r="N84" s="46">
        <f ca="1" t="shared" si="31"/>
        <v>0</v>
      </c>
      <c r="O84" s="53">
        <f ca="1" t="shared" si="32"/>
        <v>65</v>
      </c>
      <c r="P84" s="17">
        <f ca="1" t="shared" si="33"/>
        <v>59</v>
      </c>
      <c r="Q84" s="46">
        <f ca="1" t="shared" si="34"/>
        <v>124</v>
      </c>
    </row>
    <row r="85" spans="1:17" ht="13.5">
      <c r="A85" s="50" t="s">
        <v>56</v>
      </c>
      <c r="B85" s="56" t="str">
        <f ca="1" t="shared" si="19"/>
        <v>名古屋市立大学_経済学部</v>
      </c>
      <c r="C85" s="53">
        <f ca="1" t="shared" si="20"/>
        <v>23</v>
      </c>
      <c r="D85" s="61">
        <f ca="1" t="shared" si="21"/>
        <v>3</v>
      </c>
      <c r="E85" s="68">
        <f ca="1" t="shared" si="22"/>
        <v>4</v>
      </c>
      <c r="F85" s="46">
        <f ca="1" t="shared" si="23"/>
        <v>2</v>
      </c>
      <c r="G85" s="53">
        <f ca="1" t="shared" si="24"/>
        <v>1</v>
      </c>
      <c r="H85" s="61">
        <f ca="1" t="shared" si="25"/>
        <v>0</v>
      </c>
      <c r="I85" s="68">
        <f ca="1" t="shared" si="26"/>
        <v>0</v>
      </c>
      <c r="J85" s="46">
        <f ca="1" t="shared" si="27"/>
        <v>0</v>
      </c>
      <c r="K85" s="53">
        <f ca="1" t="shared" si="28"/>
        <v>1</v>
      </c>
      <c r="L85" s="61">
        <f ca="1" t="shared" si="29"/>
        <v>0</v>
      </c>
      <c r="M85" s="68">
        <f ca="1" t="shared" si="30"/>
        <v>0</v>
      </c>
      <c r="N85" s="46">
        <f ca="1" t="shared" si="31"/>
        <v>0</v>
      </c>
      <c r="O85" s="53">
        <f ca="1" t="shared" si="32"/>
        <v>29</v>
      </c>
      <c r="P85" s="17">
        <f ca="1" t="shared" si="33"/>
        <v>5</v>
      </c>
      <c r="Q85" s="46">
        <f ca="1" t="shared" si="34"/>
        <v>34</v>
      </c>
    </row>
    <row r="86" spans="1:17" ht="13.5">
      <c r="A86" s="50" t="s">
        <v>57</v>
      </c>
      <c r="B86" s="56" t="str">
        <f ca="1" t="shared" si="19"/>
        <v>名古屋市立大学_人文社会学部</v>
      </c>
      <c r="C86" s="53">
        <f ca="1" t="shared" si="20"/>
        <v>13</v>
      </c>
      <c r="D86" s="61">
        <f ca="1" t="shared" si="21"/>
        <v>15</v>
      </c>
      <c r="E86" s="68">
        <f ca="1" t="shared" si="22"/>
        <v>1</v>
      </c>
      <c r="F86" s="46">
        <f ca="1" t="shared" si="23"/>
        <v>2</v>
      </c>
      <c r="G86" s="53">
        <f ca="1" t="shared" si="24"/>
        <v>1</v>
      </c>
      <c r="H86" s="61">
        <f ca="1" t="shared" si="25"/>
        <v>0</v>
      </c>
      <c r="I86" s="68">
        <f ca="1" t="shared" si="26"/>
        <v>1</v>
      </c>
      <c r="J86" s="46">
        <f ca="1" t="shared" si="27"/>
        <v>1</v>
      </c>
      <c r="K86" s="53">
        <f ca="1" t="shared" si="28"/>
        <v>0</v>
      </c>
      <c r="L86" s="61">
        <f ca="1" t="shared" si="29"/>
        <v>0</v>
      </c>
      <c r="M86" s="68">
        <f ca="1" t="shared" si="30"/>
        <v>0</v>
      </c>
      <c r="N86" s="46">
        <f ca="1" t="shared" si="31"/>
        <v>0</v>
      </c>
      <c r="O86" s="53">
        <f ca="1" t="shared" si="32"/>
        <v>16</v>
      </c>
      <c r="P86" s="17">
        <f ca="1" t="shared" si="33"/>
        <v>18</v>
      </c>
      <c r="Q86" s="46">
        <f ca="1" t="shared" si="34"/>
        <v>34</v>
      </c>
    </row>
    <row r="87" spans="1:17" ht="13.5">
      <c r="A87" s="50" t="s">
        <v>58</v>
      </c>
      <c r="B87" s="56" t="str">
        <f ca="1" t="shared" si="19"/>
        <v>名古屋市立大学_芸術工学部</v>
      </c>
      <c r="C87" s="53">
        <f ca="1" t="shared" si="20"/>
        <v>0</v>
      </c>
      <c r="D87" s="61">
        <f ca="1" t="shared" si="21"/>
        <v>0</v>
      </c>
      <c r="E87" s="68">
        <f ca="1" t="shared" si="22"/>
        <v>0</v>
      </c>
      <c r="F87" s="46">
        <f ca="1" t="shared" si="23"/>
        <v>0</v>
      </c>
      <c r="G87" s="53">
        <f ca="1" t="shared" si="24"/>
        <v>0</v>
      </c>
      <c r="H87" s="61">
        <f ca="1" t="shared" si="25"/>
        <v>0</v>
      </c>
      <c r="I87" s="68">
        <f ca="1" t="shared" si="26"/>
        <v>0</v>
      </c>
      <c r="J87" s="46">
        <f ca="1" t="shared" si="27"/>
        <v>0</v>
      </c>
      <c r="K87" s="53">
        <f ca="1" t="shared" si="28"/>
        <v>0</v>
      </c>
      <c r="L87" s="61">
        <f ca="1" t="shared" si="29"/>
        <v>0</v>
      </c>
      <c r="M87" s="68">
        <f ca="1" t="shared" si="30"/>
        <v>0</v>
      </c>
      <c r="N87" s="46">
        <f ca="1" t="shared" si="31"/>
        <v>0</v>
      </c>
      <c r="O87" s="53">
        <f ca="1" t="shared" si="32"/>
        <v>0</v>
      </c>
      <c r="P87" s="17">
        <f ca="1" t="shared" si="33"/>
        <v>0</v>
      </c>
      <c r="Q87" s="46">
        <f ca="1" t="shared" si="34"/>
        <v>0</v>
      </c>
    </row>
    <row r="88" spans="1:17" ht="13.5">
      <c r="A88" s="51" t="s">
        <v>59</v>
      </c>
      <c r="B88" s="57" t="str">
        <f ca="1" t="shared" si="19"/>
        <v>名古屋市立大学_看護学部</v>
      </c>
      <c r="C88" s="54">
        <f ca="1" t="shared" si="20"/>
        <v>0</v>
      </c>
      <c r="D88" s="62">
        <f ca="1" t="shared" si="21"/>
        <v>0</v>
      </c>
      <c r="E88" s="69">
        <f ca="1" t="shared" si="22"/>
        <v>0</v>
      </c>
      <c r="F88" s="48">
        <f ca="1" t="shared" si="23"/>
        <v>0</v>
      </c>
      <c r="G88" s="54">
        <f ca="1" t="shared" si="24"/>
        <v>0</v>
      </c>
      <c r="H88" s="62">
        <f ca="1" t="shared" si="25"/>
        <v>0</v>
      </c>
      <c r="I88" s="69">
        <f ca="1" t="shared" si="26"/>
        <v>0</v>
      </c>
      <c r="J88" s="48">
        <f ca="1" t="shared" si="27"/>
        <v>0</v>
      </c>
      <c r="K88" s="54">
        <f ca="1" t="shared" si="28"/>
        <v>0</v>
      </c>
      <c r="L88" s="62">
        <f ca="1" t="shared" si="29"/>
        <v>0</v>
      </c>
      <c r="M88" s="69">
        <f ca="1" t="shared" si="30"/>
        <v>0</v>
      </c>
      <c r="N88" s="48">
        <f ca="1" t="shared" si="31"/>
        <v>0</v>
      </c>
      <c r="O88" s="54">
        <f ca="1" t="shared" si="32"/>
        <v>0</v>
      </c>
      <c r="P88" s="47">
        <f ca="1" t="shared" si="33"/>
        <v>0</v>
      </c>
      <c r="Q88" s="48">
        <f ca="1" t="shared" si="34"/>
        <v>0</v>
      </c>
    </row>
    <row r="89" spans="1:17" ht="13.5">
      <c r="A89" s="78">
        <v>44</v>
      </c>
      <c r="B89" s="79" t="str">
        <f ca="1">INDIRECT($A89&amp;"!c2")</f>
        <v>三重県立看護大学_看護学部</v>
      </c>
      <c r="C89" s="80">
        <f ca="1">INDIRECT($A89&amp;"!c8")</f>
        <v>0</v>
      </c>
      <c r="D89" s="81">
        <f ca="1">INDIRECT($A89&amp;"!ｄ8")</f>
        <v>5</v>
      </c>
      <c r="E89" s="82">
        <f ca="1">INDIRECT($A89&amp;"!e8")</f>
        <v>0</v>
      </c>
      <c r="F89" s="83">
        <f ca="1">INDIRECT($A89&amp;"!f8")</f>
        <v>1</v>
      </c>
      <c r="G89" s="80">
        <f ca="1">INDIRECT($A89&amp;"!g8")</f>
        <v>0</v>
      </c>
      <c r="H89" s="81">
        <f ca="1">INDIRECT($A89&amp;"!h8")</f>
        <v>1</v>
      </c>
      <c r="I89" s="82">
        <f ca="1">INDIRECT($A89&amp;"!i8")</f>
        <v>1</v>
      </c>
      <c r="J89" s="83">
        <f ca="1">INDIRECT($A89&amp;"!j8")</f>
        <v>0</v>
      </c>
      <c r="K89" s="80">
        <f ca="1">INDIRECT($A89&amp;"!k8")</f>
        <v>0</v>
      </c>
      <c r="L89" s="81">
        <f ca="1">INDIRECT($A89&amp;"!l8")</f>
        <v>0</v>
      </c>
      <c r="M89" s="82">
        <f ca="1">INDIRECT($A89&amp;"!m8")</f>
        <v>0</v>
      </c>
      <c r="N89" s="83">
        <f ca="1">INDIRECT($A89&amp;"!n8")</f>
        <v>0</v>
      </c>
      <c r="O89" s="80">
        <f ca="1">INDIRECT($A89&amp;"!o8")</f>
        <v>1</v>
      </c>
      <c r="P89" s="84">
        <f ca="1">INDIRECT($A89&amp;"!p8")</f>
        <v>7</v>
      </c>
      <c r="Q89" s="83">
        <f ca="1">INDIRECT($A89&amp;"!q8")</f>
        <v>8</v>
      </c>
    </row>
    <row r="90" spans="1:17" ht="13.5">
      <c r="A90" s="49">
        <v>45</v>
      </c>
      <c r="B90" s="55" t="str">
        <f ca="1">INDIRECT($A90&amp;"!c2")</f>
        <v>滋賀県立大学_環境科学部</v>
      </c>
      <c r="C90" s="52">
        <f ca="1">INDIRECT($A90&amp;"!c8")</f>
        <v>23</v>
      </c>
      <c r="D90" s="60">
        <f ca="1">INDIRECT($A90&amp;"!ｄ8")</f>
        <v>7</v>
      </c>
      <c r="E90" s="67">
        <f ca="1">INDIRECT($A90&amp;"!e8")</f>
        <v>7</v>
      </c>
      <c r="F90" s="45">
        <f ca="1">INDIRECT($A90&amp;"!f8")</f>
        <v>5</v>
      </c>
      <c r="G90" s="52">
        <f ca="1">INDIRECT($A90&amp;"!g8")</f>
        <v>5</v>
      </c>
      <c r="H90" s="60">
        <f ca="1">INDIRECT($A90&amp;"!h8")</f>
        <v>1</v>
      </c>
      <c r="I90" s="67">
        <f ca="1">INDIRECT($A90&amp;"!i8")</f>
        <v>3</v>
      </c>
      <c r="J90" s="45">
        <f ca="1">INDIRECT($A90&amp;"!j8")</f>
        <v>0</v>
      </c>
      <c r="K90" s="52">
        <f ca="1">INDIRECT($A90&amp;"!k8")</f>
        <v>1</v>
      </c>
      <c r="L90" s="60">
        <f ca="1">INDIRECT($A90&amp;"!l8")</f>
        <v>0</v>
      </c>
      <c r="M90" s="67">
        <f ca="1">INDIRECT($A90&amp;"!m8")</f>
        <v>0</v>
      </c>
      <c r="N90" s="45">
        <f ca="1">INDIRECT($A90&amp;"!n8")</f>
        <v>0</v>
      </c>
      <c r="O90" s="52">
        <f ca="1">INDIRECT($A90&amp;"!o8")</f>
        <v>39</v>
      </c>
      <c r="P90" s="44">
        <f ca="1">INDIRECT($A90&amp;"!p8")</f>
        <v>13</v>
      </c>
      <c r="Q90" s="45">
        <f ca="1">INDIRECT($A90&amp;"!q8")</f>
        <v>52</v>
      </c>
    </row>
    <row r="91" spans="1:17" ht="13.5">
      <c r="A91" s="50" t="s">
        <v>60</v>
      </c>
      <c r="B91" s="56" t="str">
        <f ca="1">INDIRECT("'"&amp;$A91&amp;"'"&amp;"!c2")</f>
        <v>滋賀県立大学_工学部</v>
      </c>
      <c r="C91" s="53">
        <f ca="1">INDIRECT("'"&amp;$A91&amp;"'"&amp;"!c8")</f>
        <v>22</v>
      </c>
      <c r="D91" s="61">
        <f ca="1">INDIRECT("'"&amp;$A91&amp;"'"&amp;"!ｄ8")</f>
        <v>2</v>
      </c>
      <c r="E91" s="68">
        <f ca="1">INDIRECT("'"&amp;$A91&amp;"'"&amp;"!e8")</f>
        <v>15</v>
      </c>
      <c r="F91" s="46">
        <f ca="1">INDIRECT("'"&amp;$A91&amp;"'"&amp;"!f8")</f>
        <v>1</v>
      </c>
      <c r="G91" s="53">
        <f ca="1">INDIRECT("'"&amp;$A91&amp;"'"&amp;"!g8")</f>
        <v>4</v>
      </c>
      <c r="H91" s="61">
        <f ca="1">INDIRECT("'"&amp;$A91&amp;"'"&amp;"!h8")</f>
        <v>0</v>
      </c>
      <c r="I91" s="68">
        <f ca="1">INDIRECT("'"&amp;$A91&amp;"'"&amp;"!i8")</f>
        <v>1</v>
      </c>
      <c r="J91" s="46">
        <f ca="1">INDIRECT("'"&amp;$A91&amp;"'"&amp;"!j8")</f>
        <v>0</v>
      </c>
      <c r="K91" s="53">
        <f ca="1">INDIRECT("'"&amp;$A91&amp;"'"&amp;"!k8")</f>
        <v>1</v>
      </c>
      <c r="L91" s="61">
        <f ca="1">INDIRECT("'"&amp;$A91&amp;"'"&amp;"!l8")</f>
        <v>0</v>
      </c>
      <c r="M91" s="68">
        <f ca="1">INDIRECT("'"&amp;$A91&amp;"'"&amp;"!m8")</f>
        <v>0</v>
      </c>
      <c r="N91" s="46">
        <f ca="1">INDIRECT("'"&amp;$A91&amp;"'"&amp;"!n8")</f>
        <v>0</v>
      </c>
      <c r="O91" s="53">
        <f ca="1">INDIRECT("'"&amp;$A91&amp;"'"&amp;"!o8")</f>
        <v>43</v>
      </c>
      <c r="P91" s="17">
        <f ca="1">INDIRECT("'"&amp;$A91&amp;"'"&amp;"!p8")</f>
        <v>3</v>
      </c>
      <c r="Q91" s="46">
        <f ca="1">INDIRECT("'"&amp;$A91&amp;"'"&amp;"!q8")</f>
        <v>46</v>
      </c>
    </row>
    <row r="92" spans="1:17" ht="13.5">
      <c r="A92" s="50" t="s">
        <v>61</v>
      </c>
      <c r="B92" s="56" t="str">
        <f ca="1">INDIRECT("'"&amp;$A92&amp;"'"&amp;"!c2")</f>
        <v>滋賀県立大学_人間文化学部</v>
      </c>
      <c r="C92" s="53">
        <f ca="1" t="shared" si="35" ref="C92:C137">INDIRECT("'"&amp;$A92&amp;"'"&amp;"!c8")</f>
        <v>10</v>
      </c>
      <c r="D92" s="61">
        <f ca="1">INDIRECT("'"&amp;$A92&amp;"'"&amp;"!ｄ8")</f>
        <v>12</v>
      </c>
      <c r="E92" s="68">
        <f ca="1">INDIRECT("'"&amp;$A92&amp;"'"&amp;"!e8")</f>
        <v>6</v>
      </c>
      <c r="F92" s="46">
        <f ca="1">INDIRECT("'"&amp;$A92&amp;"'"&amp;"!f8")</f>
        <v>2</v>
      </c>
      <c r="G92" s="53">
        <f ca="1">INDIRECT("'"&amp;$A92&amp;"'"&amp;"!g8")</f>
        <v>2</v>
      </c>
      <c r="H92" s="61">
        <f ca="1">INDIRECT("'"&amp;$A92&amp;"'"&amp;"!h8")</f>
        <v>0</v>
      </c>
      <c r="I92" s="68">
        <f ca="1">INDIRECT("'"&amp;$A92&amp;"'"&amp;"!i8")</f>
        <v>1</v>
      </c>
      <c r="J92" s="46">
        <f ca="1">INDIRECT("'"&amp;$A92&amp;"'"&amp;"!j8")</f>
        <v>0</v>
      </c>
      <c r="K92" s="53">
        <f ca="1">INDIRECT("'"&amp;$A92&amp;"'"&amp;"!k8")</f>
        <v>1</v>
      </c>
      <c r="L92" s="61">
        <f ca="1">INDIRECT("'"&amp;$A92&amp;"'"&amp;"!l8")</f>
        <v>0</v>
      </c>
      <c r="M92" s="68">
        <f ca="1">INDIRECT("'"&amp;$A92&amp;"'"&amp;"!m8")</f>
        <v>1</v>
      </c>
      <c r="N92" s="46">
        <f ca="1">INDIRECT("'"&amp;$A92&amp;"'"&amp;"!n8")</f>
        <v>0</v>
      </c>
      <c r="O92" s="53">
        <f ca="1">INDIRECT("'"&amp;$A92&amp;"'"&amp;"!o8")</f>
        <v>21</v>
      </c>
      <c r="P92" s="17">
        <f ca="1">INDIRECT("'"&amp;$A92&amp;"'"&amp;"!p8")</f>
        <v>14</v>
      </c>
      <c r="Q92" s="46">
        <f ca="1">INDIRECT("'"&amp;$A92&amp;"'"&amp;"!q8")</f>
        <v>35</v>
      </c>
    </row>
    <row r="93" spans="1:17" ht="13.5">
      <c r="A93" s="51" t="s">
        <v>62</v>
      </c>
      <c r="B93" s="57" t="str">
        <f ca="1">INDIRECT("'"&amp;$A93&amp;"'"&amp;"!c2")</f>
        <v>滋賀県立大学_人間看護学部</v>
      </c>
      <c r="C93" s="54">
        <f ca="1" t="shared" si="35"/>
        <v>1</v>
      </c>
      <c r="D93" s="62">
        <f ca="1">INDIRECT("'"&amp;$A93&amp;"'"&amp;"!ｄ8")</f>
        <v>1</v>
      </c>
      <c r="E93" s="69">
        <f ca="1">INDIRECT("'"&amp;$A93&amp;"'"&amp;"!e8")</f>
        <v>0</v>
      </c>
      <c r="F93" s="48">
        <f ca="1">INDIRECT("'"&amp;$A93&amp;"'"&amp;"!f8")</f>
        <v>0</v>
      </c>
      <c r="G93" s="54">
        <f ca="1">INDIRECT("'"&amp;$A93&amp;"'"&amp;"!g8")</f>
        <v>0</v>
      </c>
      <c r="H93" s="62">
        <f ca="1">INDIRECT("'"&amp;$A93&amp;"'"&amp;"!h8")</f>
        <v>0</v>
      </c>
      <c r="I93" s="69">
        <f ca="1">INDIRECT("'"&amp;$A93&amp;"'"&amp;"!i8")</f>
        <v>0</v>
      </c>
      <c r="J93" s="48">
        <f ca="1">INDIRECT("'"&amp;$A93&amp;"'"&amp;"!j8")</f>
        <v>0</v>
      </c>
      <c r="K93" s="54">
        <f ca="1">INDIRECT("'"&amp;$A93&amp;"'"&amp;"!k8")</f>
        <v>0</v>
      </c>
      <c r="L93" s="62">
        <f ca="1">INDIRECT("'"&amp;$A93&amp;"'"&amp;"!l8")</f>
        <v>0</v>
      </c>
      <c r="M93" s="69">
        <f ca="1">INDIRECT("'"&amp;$A93&amp;"'"&amp;"!m8")</f>
        <v>0</v>
      </c>
      <c r="N93" s="48">
        <f ca="1">INDIRECT("'"&amp;$A93&amp;"'"&amp;"!n8")</f>
        <v>0</v>
      </c>
      <c r="O93" s="54">
        <f ca="1">INDIRECT("'"&amp;$A93&amp;"'"&amp;"!o8")</f>
        <v>1</v>
      </c>
      <c r="P93" s="47">
        <f ca="1">INDIRECT("'"&amp;$A93&amp;"'"&amp;"!p8")</f>
        <v>1</v>
      </c>
      <c r="Q93" s="48">
        <f ca="1">INDIRECT("'"&amp;$A93&amp;"'"&amp;"!q8")</f>
        <v>2</v>
      </c>
    </row>
    <row r="94" spans="1:17" ht="13.5">
      <c r="A94" s="71">
        <v>46</v>
      </c>
      <c r="B94" s="72" t="str">
        <f ca="1">INDIRECT($A94&amp;"!c2")</f>
        <v>京都府立大学_文学部</v>
      </c>
      <c r="C94" s="73">
        <f ca="1">INDIRECT($A94&amp;"!c8")</f>
        <v>3</v>
      </c>
      <c r="D94" s="74">
        <f ca="1">INDIRECT($A94&amp;"!ｄ8")</f>
        <v>14</v>
      </c>
      <c r="E94" s="75">
        <f ca="1">INDIRECT($A94&amp;"!e8")</f>
        <v>3</v>
      </c>
      <c r="F94" s="76">
        <f ca="1">INDIRECT($A94&amp;"!f8")</f>
        <v>1</v>
      </c>
      <c r="G94" s="73">
        <f ca="1">INDIRECT($A94&amp;"!g8")</f>
        <v>3</v>
      </c>
      <c r="H94" s="74">
        <f ca="1">INDIRECT($A94&amp;"!h8")</f>
        <v>4</v>
      </c>
      <c r="I94" s="75">
        <f ca="1">INDIRECT($A94&amp;"!i8")</f>
        <v>0</v>
      </c>
      <c r="J94" s="76">
        <f ca="1">INDIRECT($A94&amp;"!j8")</f>
        <v>1</v>
      </c>
      <c r="K94" s="73">
        <f ca="1">INDIRECT($A94&amp;"!k8")</f>
        <v>0</v>
      </c>
      <c r="L94" s="74">
        <f ca="1">INDIRECT($A94&amp;"!l8")</f>
        <v>0</v>
      </c>
      <c r="M94" s="75">
        <f ca="1">INDIRECT($A94&amp;"!m8")</f>
        <v>0</v>
      </c>
      <c r="N94" s="76">
        <f ca="1">INDIRECT($A94&amp;"!n8")</f>
        <v>0</v>
      </c>
      <c r="O94" s="73">
        <f ca="1">INDIRECT($A94&amp;"!o8")</f>
        <v>9</v>
      </c>
      <c r="P94" s="37">
        <f ca="1">INDIRECT($A94&amp;"!p8")</f>
        <v>20</v>
      </c>
      <c r="Q94" s="76">
        <f ca="1">INDIRECT($A94&amp;"!q8")</f>
        <v>29</v>
      </c>
    </row>
    <row r="95" spans="1:17" ht="13.5">
      <c r="A95" s="50" t="s">
        <v>63</v>
      </c>
      <c r="B95" s="56" t="str">
        <f ca="1">INDIRECT("'"&amp;$A95&amp;"'"&amp;"!c2")</f>
        <v>京都府立大学_公共政策学部</v>
      </c>
      <c r="C95" s="53">
        <f ca="1" t="shared" si="35"/>
        <v>0</v>
      </c>
      <c r="D95" s="61">
        <f ca="1">INDIRECT("'"&amp;$A95&amp;"'"&amp;"!ｄ8")</f>
        <v>0</v>
      </c>
      <c r="E95" s="68">
        <f ca="1">INDIRECT("'"&amp;$A95&amp;"'"&amp;"!e8")</f>
        <v>0</v>
      </c>
      <c r="F95" s="46">
        <f ca="1">INDIRECT("'"&amp;$A95&amp;"'"&amp;"!f8")</f>
        <v>0</v>
      </c>
      <c r="G95" s="53">
        <f ca="1">INDIRECT("'"&amp;$A95&amp;"'"&amp;"!g8")</f>
        <v>0</v>
      </c>
      <c r="H95" s="61">
        <f ca="1">INDIRECT("'"&amp;$A95&amp;"'"&amp;"!h8")</f>
        <v>0</v>
      </c>
      <c r="I95" s="68">
        <f ca="1">INDIRECT("'"&amp;$A95&amp;"'"&amp;"!i8")</f>
        <v>0</v>
      </c>
      <c r="J95" s="46">
        <f ca="1">INDIRECT("'"&amp;$A95&amp;"'"&amp;"!j8")</f>
        <v>0</v>
      </c>
      <c r="K95" s="53">
        <f ca="1">INDIRECT("'"&amp;$A95&amp;"'"&amp;"!k8")</f>
        <v>0</v>
      </c>
      <c r="L95" s="61">
        <f ca="1">INDIRECT("'"&amp;$A95&amp;"'"&amp;"!l8")</f>
        <v>0</v>
      </c>
      <c r="M95" s="68">
        <f ca="1">INDIRECT("'"&amp;$A95&amp;"'"&amp;"!m8")</f>
        <v>0</v>
      </c>
      <c r="N95" s="46">
        <f ca="1">INDIRECT("'"&amp;$A95&amp;"'"&amp;"!n8")</f>
        <v>0</v>
      </c>
      <c r="O95" s="53">
        <f ca="1">INDIRECT("'"&amp;$A95&amp;"'"&amp;"!o8")</f>
        <v>0</v>
      </c>
      <c r="P95" s="17">
        <f ca="1">INDIRECT("'"&amp;$A95&amp;"'"&amp;"!p8")</f>
        <v>0</v>
      </c>
      <c r="Q95" s="46">
        <f ca="1">INDIRECT("'"&amp;$A95&amp;"'"&amp;"!q8")</f>
        <v>0</v>
      </c>
    </row>
    <row r="96" spans="1:17" ht="13.5">
      <c r="A96" s="50" t="s">
        <v>64</v>
      </c>
      <c r="B96" s="56" t="str">
        <f ca="1">INDIRECT("'"&amp;$A96&amp;"'"&amp;"!c2")</f>
        <v>京都府立大学_生命(･)環境(科)学部(群)</v>
      </c>
      <c r="C96" s="53">
        <f ca="1" t="shared" si="35"/>
        <v>0</v>
      </c>
      <c r="D96" s="61">
        <f ca="1">INDIRECT("'"&amp;$A96&amp;"'"&amp;"!ｄ8")</f>
        <v>0</v>
      </c>
      <c r="E96" s="68">
        <f ca="1">INDIRECT("'"&amp;$A96&amp;"'"&amp;"!e8")</f>
        <v>0</v>
      </c>
      <c r="F96" s="46">
        <f ca="1">INDIRECT("'"&amp;$A96&amp;"'"&amp;"!f8")</f>
        <v>0</v>
      </c>
      <c r="G96" s="53">
        <f ca="1">INDIRECT("'"&amp;$A96&amp;"'"&amp;"!g8")</f>
        <v>0</v>
      </c>
      <c r="H96" s="61">
        <f ca="1">INDIRECT("'"&amp;$A96&amp;"'"&amp;"!h8")</f>
        <v>0</v>
      </c>
      <c r="I96" s="68">
        <f ca="1">INDIRECT("'"&amp;$A96&amp;"'"&amp;"!i8")</f>
        <v>0</v>
      </c>
      <c r="J96" s="46">
        <f ca="1">INDIRECT("'"&amp;$A96&amp;"'"&amp;"!j8")</f>
        <v>0</v>
      </c>
      <c r="K96" s="53">
        <f ca="1">INDIRECT("'"&amp;$A96&amp;"'"&amp;"!k8")</f>
        <v>0</v>
      </c>
      <c r="L96" s="61">
        <f ca="1">INDIRECT("'"&amp;$A96&amp;"'"&amp;"!l8")</f>
        <v>0</v>
      </c>
      <c r="M96" s="68">
        <f ca="1">INDIRECT("'"&amp;$A96&amp;"'"&amp;"!m8")</f>
        <v>0</v>
      </c>
      <c r="N96" s="46">
        <f ca="1">INDIRECT("'"&amp;$A96&amp;"'"&amp;"!n8")</f>
        <v>0</v>
      </c>
      <c r="O96" s="53">
        <f ca="1">INDIRECT("'"&amp;$A96&amp;"'"&amp;"!o8")</f>
        <v>0</v>
      </c>
      <c r="P96" s="17">
        <f ca="1">INDIRECT("'"&amp;$A96&amp;"'"&amp;"!p8")</f>
        <v>0</v>
      </c>
      <c r="Q96" s="46">
        <f ca="1">INDIRECT("'"&amp;$A96&amp;"'"&amp;"!q8")</f>
        <v>0</v>
      </c>
    </row>
    <row r="97" spans="1:17" ht="13.5">
      <c r="A97" s="50" t="s">
        <v>65</v>
      </c>
      <c r="B97" s="56" t="str">
        <f ca="1">INDIRECT("'"&amp;$A97&amp;"'"&amp;"!c2")</f>
        <v>京都府立大学_人間環境学部</v>
      </c>
      <c r="C97" s="53">
        <f ca="1" t="shared" si="35"/>
        <v>1</v>
      </c>
      <c r="D97" s="61">
        <f ca="1">INDIRECT("'"&amp;$A97&amp;"'"&amp;"!ｄ8")</f>
        <v>0</v>
      </c>
      <c r="E97" s="68">
        <f ca="1">INDIRECT("'"&amp;$A97&amp;"'"&amp;"!e8")</f>
        <v>4</v>
      </c>
      <c r="F97" s="46">
        <f ca="1">INDIRECT("'"&amp;$A97&amp;"'"&amp;"!f8")</f>
        <v>0</v>
      </c>
      <c r="G97" s="53">
        <f ca="1">INDIRECT("'"&amp;$A97&amp;"'"&amp;"!g8")</f>
        <v>0</v>
      </c>
      <c r="H97" s="61">
        <f ca="1">INDIRECT("'"&amp;$A97&amp;"'"&amp;"!h8")</f>
        <v>0</v>
      </c>
      <c r="I97" s="68">
        <f ca="1">INDIRECT("'"&amp;$A97&amp;"'"&amp;"!i8")</f>
        <v>0</v>
      </c>
      <c r="J97" s="46">
        <f ca="1">INDIRECT("'"&amp;$A97&amp;"'"&amp;"!j8")</f>
        <v>0</v>
      </c>
      <c r="K97" s="53">
        <f ca="1">INDIRECT("'"&amp;$A97&amp;"'"&amp;"!k8")</f>
        <v>0</v>
      </c>
      <c r="L97" s="61">
        <f ca="1">INDIRECT("'"&amp;$A97&amp;"'"&amp;"!l8")</f>
        <v>0</v>
      </c>
      <c r="M97" s="68">
        <f ca="1">INDIRECT("'"&amp;$A97&amp;"'"&amp;"!m8")</f>
        <v>0</v>
      </c>
      <c r="N97" s="46">
        <f ca="1">INDIRECT("'"&amp;$A97&amp;"'"&amp;"!n8")</f>
        <v>0</v>
      </c>
      <c r="O97" s="53">
        <f ca="1">INDIRECT("'"&amp;$A97&amp;"'"&amp;"!o8")</f>
        <v>5</v>
      </c>
      <c r="P97" s="17">
        <f ca="1">INDIRECT("'"&amp;$A97&amp;"'"&amp;"!p8")</f>
        <v>0</v>
      </c>
      <c r="Q97" s="46">
        <f ca="1">INDIRECT("'"&amp;$A97&amp;"'"&amp;"!q8")</f>
        <v>5</v>
      </c>
    </row>
    <row r="98" spans="1:17" ht="13.5">
      <c r="A98" s="50" t="s">
        <v>66</v>
      </c>
      <c r="B98" s="56" t="str">
        <f ca="1">INDIRECT("'"&amp;$A98&amp;"'"&amp;"!c2")</f>
        <v>京都府立大学_農学部</v>
      </c>
      <c r="C98" s="53">
        <f ca="1" t="shared" si="35"/>
        <v>9</v>
      </c>
      <c r="D98" s="61">
        <f ca="1">INDIRECT("'"&amp;$A98&amp;"'"&amp;"!ｄ8")</f>
        <v>5</v>
      </c>
      <c r="E98" s="68">
        <f ca="1">INDIRECT("'"&amp;$A98&amp;"'"&amp;"!e8")</f>
        <v>0</v>
      </c>
      <c r="F98" s="46">
        <f ca="1">INDIRECT("'"&amp;$A98&amp;"'"&amp;"!f8")</f>
        <v>0</v>
      </c>
      <c r="G98" s="53">
        <f ca="1">INDIRECT("'"&amp;$A98&amp;"'"&amp;"!g8")</f>
        <v>2</v>
      </c>
      <c r="H98" s="61">
        <f ca="1">INDIRECT("'"&amp;$A98&amp;"'"&amp;"!h8")</f>
        <v>1</v>
      </c>
      <c r="I98" s="68">
        <f ca="1">INDIRECT("'"&amp;$A98&amp;"'"&amp;"!i8")</f>
        <v>1</v>
      </c>
      <c r="J98" s="46">
        <f ca="1">INDIRECT("'"&amp;$A98&amp;"'"&amp;"!j8")</f>
        <v>0</v>
      </c>
      <c r="K98" s="53">
        <f ca="1">INDIRECT("'"&amp;$A98&amp;"'"&amp;"!k8")</f>
        <v>0</v>
      </c>
      <c r="L98" s="61">
        <f ca="1">INDIRECT("'"&amp;$A98&amp;"'"&amp;"!l8")</f>
        <v>1</v>
      </c>
      <c r="M98" s="68">
        <f ca="1">INDIRECT("'"&amp;$A98&amp;"'"&amp;"!m8")</f>
        <v>0</v>
      </c>
      <c r="N98" s="46">
        <f ca="1">INDIRECT("'"&amp;$A98&amp;"'"&amp;"!n8")</f>
        <v>0</v>
      </c>
      <c r="O98" s="53">
        <f ca="1">INDIRECT("'"&amp;$A98&amp;"'"&amp;"!o8")</f>
        <v>12</v>
      </c>
      <c r="P98" s="17">
        <f ca="1">INDIRECT("'"&amp;$A98&amp;"'"&amp;"!p8")</f>
        <v>7</v>
      </c>
      <c r="Q98" s="46">
        <f ca="1">INDIRECT("'"&amp;$A98&amp;"'"&amp;"!q8")</f>
        <v>19</v>
      </c>
    </row>
    <row r="99" spans="1:17" ht="13.5">
      <c r="A99" s="92" t="s">
        <v>67</v>
      </c>
      <c r="B99" s="93" t="str">
        <f ca="1">INDIRECT("'"&amp;$A99&amp;"'"&amp;"!c2")</f>
        <v>京都府立大学_福祉社会学部</v>
      </c>
      <c r="C99" s="94">
        <f ca="1" t="shared" si="35"/>
        <v>1</v>
      </c>
      <c r="D99" s="95">
        <f ca="1">INDIRECT("'"&amp;$A99&amp;"'"&amp;"!ｄ8")</f>
        <v>1</v>
      </c>
      <c r="E99" s="96">
        <f ca="1">INDIRECT("'"&amp;$A99&amp;"'"&amp;"!e8")</f>
        <v>0</v>
      </c>
      <c r="F99" s="97">
        <f ca="1">INDIRECT("'"&amp;$A99&amp;"'"&amp;"!f8")</f>
        <v>1</v>
      </c>
      <c r="G99" s="94">
        <f ca="1">INDIRECT("'"&amp;$A99&amp;"'"&amp;"!g8")</f>
        <v>2</v>
      </c>
      <c r="H99" s="95">
        <f ca="1">INDIRECT("'"&amp;$A99&amp;"'"&amp;"!h8")</f>
        <v>1</v>
      </c>
      <c r="I99" s="96">
        <f ca="1">INDIRECT("'"&amp;$A99&amp;"'"&amp;"!i8")</f>
        <v>0</v>
      </c>
      <c r="J99" s="97">
        <f ca="1">INDIRECT("'"&amp;$A99&amp;"'"&amp;"!j8")</f>
        <v>0</v>
      </c>
      <c r="K99" s="94">
        <f ca="1">INDIRECT("'"&amp;$A99&amp;"'"&amp;"!k8")</f>
        <v>0</v>
      </c>
      <c r="L99" s="95">
        <f ca="1">INDIRECT("'"&amp;$A99&amp;"'"&amp;"!l8")</f>
        <v>0</v>
      </c>
      <c r="M99" s="96">
        <f ca="1">INDIRECT("'"&amp;$A99&amp;"'"&amp;"!m8")</f>
        <v>0</v>
      </c>
      <c r="N99" s="97">
        <f ca="1">INDIRECT("'"&amp;$A99&amp;"'"&amp;"!n8")</f>
        <v>0</v>
      </c>
      <c r="O99" s="94">
        <f ca="1">INDIRECT("'"&amp;$A99&amp;"'"&amp;"!o8")</f>
        <v>3</v>
      </c>
      <c r="P99" s="98">
        <f ca="1">INDIRECT("'"&amp;$A99&amp;"'"&amp;"!p8")</f>
        <v>3</v>
      </c>
      <c r="Q99" s="97">
        <f ca="1">INDIRECT("'"&amp;$A99&amp;"'"&amp;"!q8")</f>
        <v>6</v>
      </c>
    </row>
    <row r="100" spans="1:17" ht="13.5">
      <c r="A100" s="49">
        <v>47</v>
      </c>
      <c r="B100" s="55" t="str">
        <f ca="1">INDIRECT($A100&amp;"!c2")</f>
        <v>京都府立医科大学_医学部(保健学科)</v>
      </c>
      <c r="C100" s="52">
        <f ca="1">INDIRECT($A100&amp;"!c8")</f>
        <v>0</v>
      </c>
      <c r="D100" s="60">
        <f ca="1">INDIRECT($A100&amp;"!ｄ8")</f>
        <v>2</v>
      </c>
      <c r="E100" s="67">
        <f ca="1">INDIRECT($A100&amp;"!e8")</f>
        <v>0</v>
      </c>
      <c r="F100" s="45">
        <f ca="1">INDIRECT($A100&amp;"!f8")</f>
        <v>2</v>
      </c>
      <c r="G100" s="52">
        <f ca="1">INDIRECT($A100&amp;"!g8")</f>
        <v>0</v>
      </c>
      <c r="H100" s="60">
        <f ca="1">INDIRECT($A100&amp;"!h8")</f>
        <v>0</v>
      </c>
      <c r="I100" s="67">
        <f ca="1">INDIRECT($A100&amp;"!i8")</f>
        <v>0</v>
      </c>
      <c r="J100" s="45">
        <f ca="1">INDIRECT($A100&amp;"!j8")</f>
        <v>0</v>
      </c>
      <c r="K100" s="52">
        <f ca="1">INDIRECT($A100&amp;"!k8")</f>
        <v>0</v>
      </c>
      <c r="L100" s="60">
        <f ca="1">INDIRECT($A100&amp;"!l8")</f>
        <v>0</v>
      </c>
      <c r="M100" s="67">
        <f ca="1">INDIRECT($A100&amp;"!m8")</f>
        <v>0</v>
      </c>
      <c r="N100" s="45">
        <f ca="1">INDIRECT($A100&amp;"!n8")</f>
        <v>0</v>
      </c>
      <c r="O100" s="52">
        <f ca="1">INDIRECT($A100&amp;"!o8")</f>
        <v>0</v>
      </c>
      <c r="P100" s="44">
        <f ca="1">INDIRECT($A100&amp;"!p8")</f>
        <v>4</v>
      </c>
      <c r="Q100" s="45">
        <f ca="1">INDIRECT($A100&amp;"!q8")</f>
        <v>4</v>
      </c>
    </row>
    <row r="101" spans="1:17" ht="13.5">
      <c r="A101" s="51" t="s">
        <v>68</v>
      </c>
      <c r="B101" s="57" t="str">
        <f ca="1">INDIRECT("'"&amp;$A101&amp;"'"&amp;"!c2")</f>
        <v>京都府立医科大学_医学部（群）(専門課程)</v>
      </c>
      <c r="C101" s="54">
        <f ca="1" t="shared" si="35"/>
        <v>0</v>
      </c>
      <c r="D101" s="62">
        <f ca="1">INDIRECT("'"&amp;$A101&amp;"'"&amp;"!ｄ8")</f>
        <v>0</v>
      </c>
      <c r="E101" s="69">
        <f ca="1">INDIRECT("'"&amp;$A101&amp;"'"&amp;"!e8")</f>
        <v>0</v>
      </c>
      <c r="F101" s="48">
        <f ca="1">INDIRECT("'"&amp;$A101&amp;"'"&amp;"!f8")</f>
        <v>0</v>
      </c>
      <c r="G101" s="54">
        <f ca="1">INDIRECT("'"&amp;$A101&amp;"'"&amp;"!g8")</f>
        <v>9</v>
      </c>
      <c r="H101" s="62">
        <f ca="1">INDIRECT("'"&amp;$A101&amp;"'"&amp;"!h8")</f>
        <v>1</v>
      </c>
      <c r="I101" s="69">
        <f ca="1">INDIRECT("'"&amp;$A101&amp;"'"&amp;"!i8")</f>
        <v>5</v>
      </c>
      <c r="J101" s="48">
        <f ca="1">INDIRECT("'"&amp;$A101&amp;"'"&amp;"!j8")</f>
        <v>1</v>
      </c>
      <c r="K101" s="54">
        <f ca="1">INDIRECT("'"&amp;$A101&amp;"'"&amp;"!k8")</f>
        <v>1</v>
      </c>
      <c r="L101" s="62">
        <f ca="1">INDIRECT("'"&amp;$A101&amp;"'"&amp;"!l8")</f>
        <v>0</v>
      </c>
      <c r="M101" s="69">
        <f ca="1">INDIRECT("'"&amp;$A101&amp;"'"&amp;"!m8")</f>
        <v>0</v>
      </c>
      <c r="N101" s="48">
        <f ca="1">INDIRECT("'"&amp;$A101&amp;"'"&amp;"!n8")</f>
        <v>0</v>
      </c>
      <c r="O101" s="54">
        <f ca="1">INDIRECT("'"&amp;$A101&amp;"'"&amp;"!o8")</f>
        <v>15</v>
      </c>
      <c r="P101" s="47">
        <f ca="1">INDIRECT("'"&amp;$A101&amp;"'"&amp;"!p8")</f>
        <v>2</v>
      </c>
      <c r="Q101" s="48">
        <f ca="1">INDIRECT("'"&amp;$A101&amp;"'"&amp;"!q8")</f>
        <v>17</v>
      </c>
    </row>
    <row r="102" spans="1:17" ht="13.5">
      <c r="A102" s="71">
        <v>48</v>
      </c>
      <c r="B102" s="72" t="str">
        <f ca="1">INDIRECT($A102&amp;"!c2")</f>
        <v>京都市立芸術大学_美術学部</v>
      </c>
      <c r="C102" s="73">
        <f ca="1">INDIRECT($A102&amp;"!c8")</f>
        <v>0</v>
      </c>
      <c r="D102" s="74">
        <f ca="1">INDIRECT($A102&amp;"!ｄ8")</f>
        <v>15</v>
      </c>
      <c r="E102" s="75">
        <f ca="1">INDIRECT($A102&amp;"!e8")</f>
        <v>1</v>
      </c>
      <c r="F102" s="76">
        <f ca="1">INDIRECT($A102&amp;"!f8")</f>
        <v>5</v>
      </c>
      <c r="G102" s="73">
        <f ca="1">INDIRECT($A102&amp;"!g8")</f>
        <v>0</v>
      </c>
      <c r="H102" s="74">
        <f ca="1">INDIRECT($A102&amp;"!h8")</f>
        <v>1</v>
      </c>
      <c r="I102" s="75">
        <f ca="1">INDIRECT($A102&amp;"!i8")</f>
        <v>0</v>
      </c>
      <c r="J102" s="76">
        <f ca="1">INDIRECT($A102&amp;"!j8")</f>
        <v>0</v>
      </c>
      <c r="K102" s="73">
        <f ca="1">INDIRECT($A102&amp;"!k8")</f>
        <v>0</v>
      </c>
      <c r="L102" s="74">
        <f ca="1">INDIRECT($A102&amp;"!l8")</f>
        <v>0</v>
      </c>
      <c r="M102" s="75">
        <f ca="1">INDIRECT($A102&amp;"!m8")</f>
        <v>0</v>
      </c>
      <c r="N102" s="76">
        <f ca="1">INDIRECT($A102&amp;"!n8")</f>
        <v>0</v>
      </c>
      <c r="O102" s="73">
        <f ca="1">INDIRECT($A102&amp;"!o8")</f>
        <v>1</v>
      </c>
      <c r="P102" s="37">
        <f ca="1">INDIRECT($A102&amp;"!p8")</f>
        <v>21</v>
      </c>
      <c r="Q102" s="76">
        <f ca="1">INDIRECT($A102&amp;"!q8")</f>
        <v>22</v>
      </c>
    </row>
    <row r="103" spans="1:17" ht="13.5">
      <c r="A103" s="92" t="s">
        <v>69</v>
      </c>
      <c r="B103" s="93" t="str">
        <f ca="1">INDIRECT("'"&amp;$A103&amp;"'"&amp;"!c2")</f>
        <v>京都市立芸術大学_音楽学部</v>
      </c>
      <c r="C103" s="94">
        <f ca="1" t="shared" si="35"/>
        <v>2</v>
      </c>
      <c r="D103" s="95">
        <f ca="1">INDIRECT("'"&amp;$A103&amp;"'"&amp;"!ｄ8")</f>
        <v>3</v>
      </c>
      <c r="E103" s="96">
        <f ca="1">INDIRECT("'"&amp;$A103&amp;"'"&amp;"!e8")</f>
        <v>1</v>
      </c>
      <c r="F103" s="97">
        <f ca="1">INDIRECT("'"&amp;$A103&amp;"'"&amp;"!f8")</f>
        <v>1</v>
      </c>
      <c r="G103" s="94">
        <f ca="1">INDIRECT("'"&amp;$A103&amp;"'"&amp;"!g8")</f>
        <v>0</v>
      </c>
      <c r="H103" s="95">
        <f ca="1">INDIRECT("'"&amp;$A103&amp;"'"&amp;"!h8")</f>
        <v>0</v>
      </c>
      <c r="I103" s="96">
        <f ca="1">INDIRECT("'"&amp;$A103&amp;"'"&amp;"!i8")</f>
        <v>0</v>
      </c>
      <c r="J103" s="97">
        <f ca="1">INDIRECT("'"&amp;$A103&amp;"'"&amp;"!j8")</f>
        <v>0</v>
      </c>
      <c r="K103" s="94">
        <f ca="1">INDIRECT("'"&amp;$A103&amp;"'"&amp;"!k8")</f>
        <v>0</v>
      </c>
      <c r="L103" s="95">
        <f ca="1">INDIRECT("'"&amp;$A103&amp;"'"&amp;"!l8")</f>
        <v>0</v>
      </c>
      <c r="M103" s="96">
        <f ca="1">INDIRECT("'"&amp;$A103&amp;"'"&amp;"!m8")</f>
        <v>0</v>
      </c>
      <c r="N103" s="97">
        <f ca="1">INDIRECT("'"&amp;$A103&amp;"'"&amp;"!n8")</f>
        <v>0</v>
      </c>
      <c r="O103" s="94">
        <f ca="1">INDIRECT("'"&amp;$A103&amp;"'"&amp;"!o8")</f>
        <v>3</v>
      </c>
      <c r="P103" s="98">
        <f ca="1">INDIRECT("'"&amp;$A103&amp;"'"&amp;"!p8")</f>
        <v>4</v>
      </c>
      <c r="Q103" s="97">
        <f ca="1">INDIRECT("'"&amp;$A103&amp;"'"&amp;"!q8")</f>
        <v>7</v>
      </c>
    </row>
    <row r="104" spans="1:17" ht="13.5">
      <c r="A104" s="49">
        <v>49</v>
      </c>
      <c r="B104" s="55" t="str">
        <f ca="1">INDIRECT($A104&amp;"!c2")</f>
        <v>大阪府立大学_工学部</v>
      </c>
      <c r="C104" s="52">
        <f ca="1">INDIRECT($A104&amp;"!c8")</f>
        <v>63</v>
      </c>
      <c r="D104" s="60">
        <f ca="1">INDIRECT($A104&amp;"!ｄ8")</f>
        <v>2</v>
      </c>
      <c r="E104" s="67">
        <f ca="1">INDIRECT($A104&amp;"!e8")</f>
        <v>20</v>
      </c>
      <c r="F104" s="45">
        <f ca="1">INDIRECT($A104&amp;"!f8")</f>
        <v>0</v>
      </c>
      <c r="G104" s="52">
        <f ca="1">INDIRECT($A104&amp;"!g8")</f>
        <v>0</v>
      </c>
      <c r="H104" s="60">
        <f ca="1">INDIRECT($A104&amp;"!h8")</f>
        <v>0</v>
      </c>
      <c r="I104" s="67">
        <f ca="1">INDIRECT($A104&amp;"!i8")</f>
        <v>0</v>
      </c>
      <c r="J104" s="45">
        <f ca="1">INDIRECT($A104&amp;"!j8")</f>
        <v>0</v>
      </c>
      <c r="K104" s="52">
        <f ca="1">INDIRECT($A104&amp;"!k8")</f>
        <v>0</v>
      </c>
      <c r="L104" s="60">
        <f ca="1">INDIRECT($A104&amp;"!l8")</f>
        <v>0</v>
      </c>
      <c r="M104" s="67">
        <f ca="1">INDIRECT($A104&amp;"!m8")</f>
        <v>0</v>
      </c>
      <c r="N104" s="45">
        <f ca="1">INDIRECT($A104&amp;"!n8")</f>
        <v>0</v>
      </c>
      <c r="O104" s="52">
        <f ca="1">INDIRECT($A104&amp;"!o8")</f>
        <v>83</v>
      </c>
      <c r="P104" s="44">
        <f ca="1">INDIRECT($A104&amp;"!p8")</f>
        <v>2</v>
      </c>
      <c r="Q104" s="45">
        <f ca="1">INDIRECT($A104&amp;"!q8")</f>
        <v>85</v>
      </c>
    </row>
    <row r="105" spans="1:17" ht="13.5">
      <c r="A105" s="50" t="s">
        <v>70</v>
      </c>
      <c r="B105" s="56" t="str">
        <f ca="1" t="shared" si="36" ref="B105:B112">INDIRECT("'"&amp;$A105&amp;"'"&amp;"!c2")</f>
        <v>大阪府立大学_生命環境科学部（4年次)</v>
      </c>
      <c r="C105" s="53">
        <f ca="1" t="shared" si="35"/>
        <v>6</v>
      </c>
      <c r="D105" s="61">
        <f ca="1" t="shared" si="37" ref="D105:D112">INDIRECT("'"&amp;$A105&amp;"'"&amp;"!ｄ8")</f>
        <v>1</v>
      </c>
      <c r="E105" s="68">
        <f ca="1" t="shared" si="38" ref="E105:E112">INDIRECT("'"&amp;$A105&amp;"'"&amp;"!e8")</f>
        <v>5</v>
      </c>
      <c r="F105" s="46">
        <f ca="1" t="shared" si="39" ref="F105:F112">INDIRECT("'"&amp;$A105&amp;"'"&amp;"!f8")</f>
        <v>1</v>
      </c>
      <c r="G105" s="53">
        <f ca="1" t="shared" si="40" ref="G105:G112">INDIRECT("'"&amp;$A105&amp;"'"&amp;"!g8")</f>
        <v>0</v>
      </c>
      <c r="H105" s="61">
        <f ca="1" t="shared" si="41" ref="H105:H112">INDIRECT("'"&amp;$A105&amp;"'"&amp;"!h8")</f>
        <v>0</v>
      </c>
      <c r="I105" s="68">
        <f ca="1" t="shared" si="42" ref="I105:I112">INDIRECT("'"&amp;$A105&amp;"'"&amp;"!i8")</f>
        <v>0</v>
      </c>
      <c r="J105" s="46">
        <f ca="1" t="shared" si="43" ref="J105:J112">INDIRECT("'"&amp;$A105&amp;"'"&amp;"!j8")</f>
        <v>0</v>
      </c>
      <c r="K105" s="53">
        <f ca="1" t="shared" si="44" ref="K105:K112">INDIRECT("'"&amp;$A105&amp;"'"&amp;"!k8")</f>
        <v>0</v>
      </c>
      <c r="L105" s="61">
        <f ca="1" t="shared" si="45" ref="L105:L112">INDIRECT("'"&amp;$A105&amp;"'"&amp;"!l8")</f>
        <v>0</v>
      </c>
      <c r="M105" s="68">
        <f ca="1" t="shared" si="46" ref="M105:M112">INDIRECT("'"&amp;$A105&amp;"'"&amp;"!m8")</f>
        <v>0</v>
      </c>
      <c r="N105" s="46">
        <f ca="1" t="shared" si="47" ref="N105:N112">INDIRECT("'"&amp;$A105&amp;"'"&amp;"!n8")</f>
        <v>0</v>
      </c>
      <c r="O105" s="53">
        <f ca="1" t="shared" si="48" ref="O105:O112">INDIRECT("'"&amp;$A105&amp;"'"&amp;"!o8")</f>
        <v>11</v>
      </c>
      <c r="P105" s="17">
        <f ca="1" t="shared" si="49" ref="P105:P112">INDIRECT("'"&amp;$A105&amp;"'"&amp;"!p8")</f>
        <v>2</v>
      </c>
      <c r="Q105" s="46">
        <f ca="1" t="shared" si="50" ref="Q105:Q112">INDIRECT("'"&amp;$A105&amp;"'"&amp;"!q8")</f>
        <v>13</v>
      </c>
    </row>
    <row r="106" spans="1:17" ht="13.5">
      <c r="A106" s="50" t="s">
        <v>71</v>
      </c>
      <c r="B106" s="56" t="str">
        <f ca="1" t="shared" si="36"/>
        <v>大阪府立大学_生命環境科学部（修業年限6年)1年次</v>
      </c>
      <c r="C106" s="53">
        <f ca="1" t="shared" si="35"/>
        <v>0</v>
      </c>
      <c r="D106" s="61">
        <f ca="1" t="shared" si="37"/>
        <v>0</v>
      </c>
      <c r="E106" s="68">
        <f ca="1" t="shared" si="38"/>
        <v>0</v>
      </c>
      <c r="F106" s="46">
        <f ca="1" t="shared" si="39"/>
        <v>0</v>
      </c>
      <c r="G106" s="53">
        <f ca="1" t="shared" si="40"/>
        <v>0</v>
      </c>
      <c r="H106" s="61">
        <f ca="1" t="shared" si="41"/>
        <v>0</v>
      </c>
      <c r="I106" s="68">
        <f ca="1" t="shared" si="42"/>
        <v>0</v>
      </c>
      <c r="J106" s="46">
        <f ca="1" t="shared" si="43"/>
        <v>0</v>
      </c>
      <c r="K106" s="53">
        <f ca="1" t="shared" si="44"/>
        <v>0</v>
      </c>
      <c r="L106" s="61">
        <f ca="1" t="shared" si="45"/>
        <v>0</v>
      </c>
      <c r="M106" s="68">
        <f ca="1" t="shared" si="46"/>
        <v>0</v>
      </c>
      <c r="N106" s="46">
        <f ca="1" t="shared" si="47"/>
        <v>0</v>
      </c>
      <c r="O106" s="53">
        <f ca="1" t="shared" si="48"/>
        <v>0</v>
      </c>
      <c r="P106" s="17">
        <f ca="1" t="shared" si="49"/>
        <v>0</v>
      </c>
      <c r="Q106" s="46">
        <f ca="1" t="shared" si="50"/>
        <v>0</v>
      </c>
    </row>
    <row r="107" spans="1:17" ht="13.5">
      <c r="A107" s="50" t="s">
        <v>72</v>
      </c>
      <c r="B107" s="56" t="str">
        <f ca="1" t="shared" si="36"/>
        <v>大阪府立大学_生命環境科学部（修業年限6年)2～6年次</v>
      </c>
      <c r="C107" s="53">
        <f ca="1" t="shared" si="35"/>
        <v>0</v>
      </c>
      <c r="D107" s="61">
        <f ca="1" t="shared" si="37"/>
        <v>0</v>
      </c>
      <c r="E107" s="68">
        <f ca="1" t="shared" si="38"/>
        <v>0</v>
      </c>
      <c r="F107" s="46">
        <f ca="1" t="shared" si="39"/>
        <v>0</v>
      </c>
      <c r="G107" s="53">
        <f ca="1" t="shared" si="40"/>
        <v>0</v>
      </c>
      <c r="H107" s="61">
        <f ca="1" t="shared" si="41"/>
        <v>0</v>
      </c>
      <c r="I107" s="68">
        <f ca="1" t="shared" si="42"/>
        <v>0</v>
      </c>
      <c r="J107" s="46">
        <f ca="1" t="shared" si="43"/>
        <v>0</v>
      </c>
      <c r="K107" s="53">
        <f ca="1" t="shared" si="44"/>
        <v>0</v>
      </c>
      <c r="L107" s="61">
        <f ca="1" t="shared" si="45"/>
        <v>0</v>
      </c>
      <c r="M107" s="68">
        <f ca="1" t="shared" si="46"/>
        <v>0</v>
      </c>
      <c r="N107" s="46">
        <f ca="1" t="shared" si="47"/>
        <v>0</v>
      </c>
      <c r="O107" s="53">
        <f ca="1" t="shared" si="48"/>
        <v>0</v>
      </c>
      <c r="P107" s="17">
        <f ca="1" t="shared" si="49"/>
        <v>0</v>
      </c>
      <c r="Q107" s="46">
        <f ca="1" t="shared" si="50"/>
        <v>0</v>
      </c>
    </row>
    <row r="108" spans="1:17" ht="13.5">
      <c r="A108" s="50" t="s">
        <v>73</v>
      </c>
      <c r="B108" s="56" t="str">
        <f ca="1" t="shared" si="36"/>
        <v>大阪府立大学_理学部</v>
      </c>
      <c r="C108" s="53">
        <f ca="1" t="shared" si="35"/>
        <v>15</v>
      </c>
      <c r="D108" s="61">
        <f ca="1" t="shared" si="37"/>
        <v>9</v>
      </c>
      <c r="E108" s="68">
        <f ca="1" t="shared" si="38"/>
        <v>8</v>
      </c>
      <c r="F108" s="46">
        <f ca="1" t="shared" si="39"/>
        <v>0</v>
      </c>
      <c r="G108" s="53">
        <f ca="1" t="shared" si="40"/>
        <v>0</v>
      </c>
      <c r="H108" s="61">
        <f ca="1" t="shared" si="41"/>
        <v>0</v>
      </c>
      <c r="I108" s="68">
        <f ca="1" t="shared" si="42"/>
        <v>0</v>
      </c>
      <c r="J108" s="46">
        <f ca="1" t="shared" si="43"/>
        <v>0</v>
      </c>
      <c r="K108" s="53">
        <f ca="1" t="shared" si="44"/>
        <v>0</v>
      </c>
      <c r="L108" s="61">
        <f ca="1" t="shared" si="45"/>
        <v>0</v>
      </c>
      <c r="M108" s="68">
        <f ca="1" t="shared" si="46"/>
        <v>0</v>
      </c>
      <c r="N108" s="46">
        <f ca="1" t="shared" si="47"/>
        <v>0</v>
      </c>
      <c r="O108" s="53">
        <f ca="1" t="shared" si="48"/>
        <v>23</v>
      </c>
      <c r="P108" s="17">
        <f ca="1" t="shared" si="49"/>
        <v>9</v>
      </c>
      <c r="Q108" s="46">
        <f ca="1" t="shared" si="50"/>
        <v>32</v>
      </c>
    </row>
    <row r="109" spans="1:17" ht="13.5">
      <c r="A109" s="50" t="s">
        <v>74</v>
      </c>
      <c r="B109" s="56" t="str">
        <f ca="1" t="shared" si="36"/>
        <v>大阪府立大学_経済学部</v>
      </c>
      <c r="C109" s="53">
        <f ca="1" t="shared" si="35"/>
        <v>48</v>
      </c>
      <c r="D109" s="61">
        <f ca="1" t="shared" si="37"/>
        <v>6</v>
      </c>
      <c r="E109" s="68">
        <f ca="1" t="shared" si="38"/>
        <v>14</v>
      </c>
      <c r="F109" s="46">
        <f ca="1" t="shared" si="39"/>
        <v>3</v>
      </c>
      <c r="G109" s="53">
        <f ca="1" t="shared" si="40"/>
        <v>0</v>
      </c>
      <c r="H109" s="61">
        <f ca="1" t="shared" si="41"/>
        <v>0</v>
      </c>
      <c r="I109" s="68">
        <f ca="1" t="shared" si="42"/>
        <v>0</v>
      </c>
      <c r="J109" s="46">
        <f ca="1" t="shared" si="43"/>
        <v>0</v>
      </c>
      <c r="K109" s="53">
        <f ca="1" t="shared" si="44"/>
        <v>0</v>
      </c>
      <c r="L109" s="61">
        <f ca="1" t="shared" si="45"/>
        <v>0</v>
      </c>
      <c r="M109" s="68">
        <f ca="1" t="shared" si="46"/>
        <v>0</v>
      </c>
      <c r="N109" s="46">
        <f ca="1" t="shared" si="47"/>
        <v>0</v>
      </c>
      <c r="O109" s="53">
        <f ca="1" t="shared" si="48"/>
        <v>62</v>
      </c>
      <c r="P109" s="17">
        <f ca="1" t="shared" si="49"/>
        <v>9</v>
      </c>
      <c r="Q109" s="46">
        <f ca="1" t="shared" si="50"/>
        <v>71</v>
      </c>
    </row>
    <row r="110" spans="1:17" ht="13.5">
      <c r="A110" s="50" t="s">
        <v>75</v>
      </c>
      <c r="B110" s="56" t="str">
        <f ca="1" t="shared" si="36"/>
        <v>大阪府立大学_人間社会学部</v>
      </c>
      <c r="C110" s="53">
        <f ca="1" t="shared" si="35"/>
        <v>10</v>
      </c>
      <c r="D110" s="61">
        <f ca="1" t="shared" si="37"/>
        <v>15</v>
      </c>
      <c r="E110" s="68">
        <f ca="1" t="shared" si="38"/>
        <v>3</v>
      </c>
      <c r="F110" s="46">
        <f ca="1" t="shared" si="39"/>
        <v>4</v>
      </c>
      <c r="G110" s="53">
        <f ca="1" t="shared" si="40"/>
        <v>0</v>
      </c>
      <c r="H110" s="61">
        <f ca="1" t="shared" si="41"/>
        <v>0</v>
      </c>
      <c r="I110" s="68">
        <f ca="1" t="shared" si="42"/>
        <v>0</v>
      </c>
      <c r="J110" s="46">
        <f ca="1" t="shared" si="43"/>
        <v>0</v>
      </c>
      <c r="K110" s="53">
        <f ca="1" t="shared" si="44"/>
        <v>0</v>
      </c>
      <c r="L110" s="61">
        <f ca="1" t="shared" si="45"/>
        <v>0</v>
      </c>
      <c r="M110" s="68">
        <f ca="1" t="shared" si="46"/>
        <v>0</v>
      </c>
      <c r="N110" s="46">
        <f ca="1" t="shared" si="47"/>
        <v>0</v>
      </c>
      <c r="O110" s="53">
        <f ca="1" t="shared" si="48"/>
        <v>13</v>
      </c>
      <c r="P110" s="17">
        <f ca="1" t="shared" si="49"/>
        <v>19</v>
      </c>
      <c r="Q110" s="46">
        <f ca="1" t="shared" si="50"/>
        <v>32</v>
      </c>
    </row>
    <row r="111" spans="1:17" ht="13.5">
      <c r="A111" s="50" t="s">
        <v>76</v>
      </c>
      <c r="B111" s="56" t="str">
        <f ca="1" t="shared" si="36"/>
        <v>大阪府立大学_看護学部</v>
      </c>
      <c r="C111" s="53">
        <f ca="1" t="shared" si="35"/>
        <v>0</v>
      </c>
      <c r="D111" s="61">
        <f ca="1" t="shared" si="37"/>
        <v>3</v>
      </c>
      <c r="E111" s="68">
        <f ca="1" t="shared" si="38"/>
        <v>1</v>
      </c>
      <c r="F111" s="46">
        <f ca="1" t="shared" si="39"/>
        <v>1</v>
      </c>
      <c r="G111" s="53">
        <f ca="1" t="shared" si="40"/>
        <v>0</v>
      </c>
      <c r="H111" s="61">
        <f ca="1" t="shared" si="41"/>
        <v>0</v>
      </c>
      <c r="I111" s="68">
        <f ca="1" t="shared" si="42"/>
        <v>0</v>
      </c>
      <c r="J111" s="46">
        <f ca="1" t="shared" si="43"/>
        <v>0</v>
      </c>
      <c r="K111" s="53">
        <f ca="1" t="shared" si="44"/>
        <v>0</v>
      </c>
      <c r="L111" s="61">
        <f ca="1" t="shared" si="45"/>
        <v>0</v>
      </c>
      <c r="M111" s="68">
        <f ca="1" t="shared" si="46"/>
        <v>0</v>
      </c>
      <c r="N111" s="46">
        <f ca="1" t="shared" si="47"/>
        <v>0</v>
      </c>
      <c r="O111" s="53">
        <f ca="1" t="shared" si="48"/>
        <v>1</v>
      </c>
      <c r="P111" s="17">
        <f ca="1" t="shared" si="49"/>
        <v>4</v>
      </c>
      <c r="Q111" s="46">
        <f ca="1" t="shared" si="50"/>
        <v>5</v>
      </c>
    </row>
    <row r="112" spans="1:17" ht="13.5">
      <c r="A112" s="51" t="s">
        <v>77</v>
      </c>
      <c r="B112" s="57" t="str">
        <f ca="1" t="shared" si="36"/>
        <v>大阪府立大学_総合リハビリテーション学部</v>
      </c>
      <c r="C112" s="54">
        <f ca="1" t="shared" si="35"/>
        <v>0</v>
      </c>
      <c r="D112" s="62">
        <f ca="1" t="shared" si="37"/>
        <v>1</v>
      </c>
      <c r="E112" s="69">
        <f ca="1" t="shared" si="38"/>
        <v>2</v>
      </c>
      <c r="F112" s="48">
        <f ca="1" t="shared" si="39"/>
        <v>0</v>
      </c>
      <c r="G112" s="54">
        <f ca="1" t="shared" si="40"/>
        <v>0</v>
      </c>
      <c r="H112" s="62">
        <f ca="1" t="shared" si="41"/>
        <v>0</v>
      </c>
      <c r="I112" s="69">
        <f ca="1" t="shared" si="42"/>
        <v>0</v>
      </c>
      <c r="J112" s="48">
        <f ca="1" t="shared" si="43"/>
        <v>0</v>
      </c>
      <c r="K112" s="54">
        <f ca="1" t="shared" si="44"/>
        <v>0</v>
      </c>
      <c r="L112" s="62">
        <f ca="1" t="shared" si="45"/>
        <v>0</v>
      </c>
      <c r="M112" s="69">
        <f ca="1" t="shared" si="46"/>
        <v>0</v>
      </c>
      <c r="N112" s="48">
        <f ca="1" t="shared" si="47"/>
        <v>0</v>
      </c>
      <c r="O112" s="54">
        <f ca="1" t="shared" si="48"/>
        <v>2</v>
      </c>
      <c r="P112" s="47">
        <f ca="1" t="shared" si="49"/>
        <v>1</v>
      </c>
      <c r="Q112" s="48">
        <f ca="1" t="shared" si="50"/>
        <v>3</v>
      </c>
    </row>
    <row r="113" spans="1:17" ht="13.5">
      <c r="A113" s="71">
        <v>50</v>
      </c>
      <c r="B113" s="72" t="str">
        <f ca="1">INDIRECT($A113&amp;"!c2")</f>
        <v>大阪市立大学_商学部</v>
      </c>
      <c r="C113" s="73">
        <f ca="1">INDIRECT($A113&amp;"!c8")</f>
        <v>18</v>
      </c>
      <c r="D113" s="74">
        <f ca="1">INDIRECT($A113&amp;"!ｄ8")</f>
        <v>5</v>
      </c>
      <c r="E113" s="75">
        <f ca="1">INDIRECT($A113&amp;"!e8")</f>
        <v>3</v>
      </c>
      <c r="F113" s="76">
        <f ca="1">INDIRECT($A113&amp;"!f8")</f>
        <v>2</v>
      </c>
      <c r="G113" s="73">
        <f ca="1">INDIRECT($A113&amp;"!g8")</f>
        <v>1</v>
      </c>
      <c r="H113" s="74">
        <f ca="1">INDIRECT($A113&amp;"!h8")</f>
        <v>1</v>
      </c>
      <c r="I113" s="75">
        <f ca="1">INDIRECT($A113&amp;"!i8")</f>
        <v>0</v>
      </c>
      <c r="J113" s="76">
        <f ca="1">INDIRECT($A113&amp;"!j8")</f>
        <v>0</v>
      </c>
      <c r="K113" s="73">
        <f ca="1">INDIRECT($A113&amp;"!k8")</f>
        <v>0</v>
      </c>
      <c r="L113" s="74">
        <f ca="1">INDIRECT($A113&amp;"!l8")</f>
        <v>0</v>
      </c>
      <c r="M113" s="75">
        <f ca="1">INDIRECT($A113&amp;"!m8")</f>
        <v>0</v>
      </c>
      <c r="N113" s="76">
        <f ca="1">INDIRECT($A113&amp;"!n8")</f>
        <v>0</v>
      </c>
      <c r="O113" s="73">
        <f ca="1">INDIRECT($A113&amp;"!o8")</f>
        <v>22</v>
      </c>
      <c r="P113" s="37">
        <f ca="1">INDIRECT($A113&amp;"!p8")</f>
        <v>8</v>
      </c>
      <c r="Q113" s="76">
        <f ca="1">INDIRECT($A113&amp;"!q8")</f>
        <v>30</v>
      </c>
    </row>
    <row r="114" spans="1:17" ht="13.5">
      <c r="A114" s="50" t="s">
        <v>128</v>
      </c>
      <c r="B114" s="56" t="str">
        <f ca="1" t="shared" si="51" ref="B114:B129">INDIRECT("'"&amp;$A114&amp;"'"&amp;"!c2")</f>
        <v>大阪市立大学_商学部_夜間</v>
      </c>
      <c r="C114" s="53">
        <f ca="1" t="shared" si="35"/>
        <v>7</v>
      </c>
      <c r="D114" s="61">
        <f ca="1" t="shared" si="52" ref="D114:D129">INDIRECT("'"&amp;$A114&amp;"'"&amp;"!ｄ8")</f>
        <v>2</v>
      </c>
      <c r="E114" s="68">
        <f ca="1" t="shared" si="53" ref="E114:E129">INDIRECT("'"&amp;$A114&amp;"'"&amp;"!e8")</f>
        <v>4</v>
      </c>
      <c r="F114" s="46">
        <f ca="1" t="shared" si="54" ref="F114:F129">INDIRECT("'"&amp;$A114&amp;"'"&amp;"!f8")</f>
        <v>1</v>
      </c>
      <c r="G114" s="53">
        <f ca="1" t="shared" si="55" ref="G114:G129">INDIRECT("'"&amp;$A114&amp;"'"&amp;"!g8")</f>
        <v>0</v>
      </c>
      <c r="H114" s="61">
        <f ca="1" t="shared" si="56" ref="H114:H129">INDIRECT("'"&amp;$A114&amp;"'"&amp;"!h8")</f>
        <v>1</v>
      </c>
      <c r="I114" s="68">
        <f ca="1" t="shared" si="57" ref="I114:I129">INDIRECT("'"&amp;$A114&amp;"'"&amp;"!i8")</f>
        <v>0</v>
      </c>
      <c r="J114" s="46">
        <f ca="1" t="shared" si="58" ref="J114:J128">INDIRECT("'"&amp;$A114&amp;"'"&amp;"!j8")</f>
        <v>0</v>
      </c>
      <c r="K114" s="53">
        <f ca="1" t="shared" si="59" ref="K114:K129">INDIRECT("'"&amp;$A114&amp;"'"&amp;"!k8")</f>
        <v>0</v>
      </c>
      <c r="L114" s="61">
        <f ca="1" t="shared" si="60" ref="L114:L129">INDIRECT("'"&amp;$A114&amp;"'"&amp;"!l8")</f>
        <v>0</v>
      </c>
      <c r="M114" s="68">
        <f ca="1" t="shared" si="61" ref="M114:M129">INDIRECT("'"&amp;$A114&amp;"'"&amp;"!m8")</f>
        <v>0</v>
      </c>
      <c r="N114" s="46">
        <f ca="1" t="shared" si="62" ref="N114:N128">INDIRECT("'"&amp;$A114&amp;"'"&amp;"!n8")</f>
        <v>0</v>
      </c>
      <c r="O114" s="53">
        <f ca="1" t="shared" si="63" ref="O114:O129">INDIRECT("'"&amp;$A114&amp;"'"&amp;"!o8")</f>
        <v>11</v>
      </c>
      <c r="P114" s="17">
        <f ca="1" t="shared" si="64" ref="P114:P129">INDIRECT("'"&amp;$A114&amp;"'"&amp;"!p8")</f>
        <v>4</v>
      </c>
      <c r="Q114" s="46">
        <f ca="1" t="shared" si="65" ref="Q114:Q129">INDIRECT("'"&amp;$A114&amp;"'"&amp;"!q8")</f>
        <v>15</v>
      </c>
    </row>
    <row r="115" spans="1:17" ht="13.5">
      <c r="A115" s="50" t="s">
        <v>129</v>
      </c>
      <c r="B115" s="56" t="str">
        <f ca="1" t="shared" si="51"/>
        <v>大阪市立大学_商学部_夜間（２）</v>
      </c>
      <c r="C115" s="53">
        <f ca="1" t="shared" si="35"/>
        <v>0</v>
      </c>
      <c r="D115" s="61">
        <f ca="1" t="shared" si="52"/>
        <v>0</v>
      </c>
      <c r="E115" s="68">
        <f ca="1" t="shared" si="53"/>
        <v>0</v>
      </c>
      <c r="F115" s="46">
        <f ca="1" t="shared" si="54"/>
        <v>0</v>
      </c>
      <c r="G115" s="53">
        <f ca="1" t="shared" si="55"/>
        <v>0</v>
      </c>
      <c r="H115" s="61">
        <f ca="1" t="shared" si="56"/>
        <v>0</v>
      </c>
      <c r="I115" s="68">
        <f ca="1" t="shared" si="57"/>
        <v>1</v>
      </c>
      <c r="J115" s="46">
        <f ca="1" t="shared" si="58"/>
        <v>0</v>
      </c>
      <c r="K115" s="53">
        <f ca="1" t="shared" si="59"/>
        <v>0</v>
      </c>
      <c r="L115" s="61">
        <f ca="1" t="shared" si="60"/>
        <v>1</v>
      </c>
      <c r="M115" s="68">
        <f ca="1" t="shared" si="61"/>
        <v>0</v>
      </c>
      <c r="N115" s="46">
        <f ca="1" t="shared" si="62"/>
        <v>0</v>
      </c>
      <c r="O115" s="53">
        <f ca="1" t="shared" si="63"/>
        <v>1</v>
      </c>
      <c r="P115" s="17">
        <f ca="1" t="shared" si="64"/>
        <v>1</v>
      </c>
      <c r="Q115" s="46">
        <f ca="1" t="shared" si="65"/>
        <v>2</v>
      </c>
    </row>
    <row r="116" spans="1:17" ht="13.5">
      <c r="A116" s="50" t="s">
        <v>78</v>
      </c>
      <c r="B116" s="56" t="str">
        <f ca="1" t="shared" si="51"/>
        <v>大阪市立大学_経済学部</v>
      </c>
      <c r="C116" s="53">
        <f ca="1" t="shared" si="35"/>
        <v>39</v>
      </c>
      <c r="D116" s="61">
        <f ca="1" t="shared" si="52"/>
        <v>4</v>
      </c>
      <c r="E116" s="68">
        <f ca="1" t="shared" si="53"/>
        <v>10</v>
      </c>
      <c r="F116" s="46">
        <f ca="1" t="shared" si="54"/>
        <v>2</v>
      </c>
      <c r="G116" s="53">
        <f ca="1" t="shared" si="55"/>
        <v>5</v>
      </c>
      <c r="H116" s="61">
        <f ca="1" t="shared" si="56"/>
        <v>0</v>
      </c>
      <c r="I116" s="68">
        <f ca="1" t="shared" si="57"/>
        <v>1</v>
      </c>
      <c r="J116" s="46">
        <f ca="1" t="shared" si="58"/>
        <v>0</v>
      </c>
      <c r="K116" s="53">
        <f ca="1" t="shared" si="59"/>
        <v>0</v>
      </c>
      <c r="L116" s="61">
        <f ca="1" t="shared" si="60"/>
        <v>0</v>
      </c>
      <c r="M116" s="68">
        <f ca="1" t="shared" si="61"/>
        <v>1</v>
      </c>
      <c r="N116" s="46">
        <f ca="1" t="shared" si="62"/>
        <v>0</v>
      </c>
      <c r="O116" s="53">
        <f ca="1" t="shared" si="63"/>
        <v>56</v>
      </c>
      <c r="P116" s="17">
        <f ca="1" t="shared" si="64"/>
        <v>6</v>
      </c>
      <c r="Q116" s="46">
        <f ca="1" t="shared" si="65"/>
        <v>62</v>
      </c>
    </row>
    <row r="117" spans="1:17" ht="13.5">
      <c r="A117" s="50" t="s">
        <v>130</v>
      </c>
      <c r="B117" s="56" t="str">
        <f ca="1" t="shared" si="51"/>
        <v>大阪市立大学_経済学部_夜間</v>
      </c>
      <c r="C117" s="53">
        <f ca="1" t="shared" si="35"/>
        <v>14</v>
      </c>
      <c r="D117" s="61">
        <f ca="1" t="shared" si="52"/>
        <v>2</v>
      </c>
      <c r="E117" s="68">
        <f ca="1" t="shared" si="53"/>
        <v>4</v>
      </c>
      <c r="F117" s="46">
        <f ca="1" t="shared" si="54"/>
        <v>2</v>
      </c>
      <c r="G117" s="53">
        <f ca="1" t="shared" si="55"/>
        <v>3</v>
      </c>
      <c r="H117" s="61">
        <f ca="1" t="shared" si="56"/>
        <v>0</v>
      </c>
      <c r="I117" s="68">
        <f ca="1" t="shared" si="57"/>
        <v>0</v>
      </c>
      <c r="J117" s="46">
        <f ca="1" t="shared" si="58"/>
        <v>0</v>
      </c>
      <c r="K117" s="53">
        <f ca="1" t="shared" si="59"/>
        <v>0</v>
      </c>
      <c r="L117" s="61">
        <f ca="1" t="shared" si="60"/>
        <v>0</v>
      </c>
      <c r="M117" s="68">
        <f ca="1" t="shared" si="61"/>
        <v>0</v>
      </c>
      <c r="N117" s="46">
        <f ca="1" t="shared" si="62"/>
        <v>0</v>
      </c>
      <c r="O117" s="53">
        <f ca="1" t="shared" si="63"/>
        <v>21</v>
      </c>
      <c r="P117" s="17">
        <f ca="1" t="shared" si="64"/>
        <v>4</v>
      </c>
      <c r="Q117" s="46">
        <f ca="1" t="shared" si="65"/>
        <v>25</v>
      </c>
    </row>
    <row r="118" spans="1:17" ht="13.5">
      <c r="A118" s="50" t="s">
        <v>131</v>
      </c>
      <c r="B118" s="56" t="str">
        <f ca="1" t="shared" si="51"/>
        <v>大阪市立大学_経済学部_夜間（２）</v>
      </c>
      <c r="C118" s="53">
        <f ca="1" t="shared" si="35"/>
        <v>0</v>
      </c>
      <c r="D118" s="61">
        <f ca="1" t="shared" si="52"/>
        <v>0</v>
      </c>
      <c r="E118" s="68">
        <f ca="1" t="shared" si="53"/>
        <v>0</v>
      </c>
      <c r="F118" s="46">
        <f ca="1" t="shared" si="54"/>
        <v>0</v>
      </c>
      <c r="G118" s="53">
        <f ca="1" t="shared" si="55"/>
        <v>0</v>
      </c>
      <c r="H118" s="61">
        <f ca="1" t="shared" si="56"/>
        <v>0</v>
      </c>
      <c r="I118" s="68">
        <f ca="1" t="shared" si="57"/>
        <v>4</v>
      </c>
      <c r="J118" s="46">
        <f ca="1" t="shared" si="58"/>
        <v>0</v>
      </c>
      <c r="K118" s="53">
        <f ca="1" t="shared" si="59"/>
        <v>2</v>
      </c>
      <c r="L118" s="61">
        <f ca="1" t="shared" si="60"/>
        <v>1</v>
      </c>
      <c r="M118" s="68">
        <f ca="1" t="shared" si="61"/>
        <v>0</v>
      </c>
      <c r="N118" s="46">
        <f ca="1" t="shared" si="62"/>
        <v>0</v>
      </c>
      <c r="O118" s="53">
        <f ca="1" t="shared" si="63"/>
        <v>6</v>
      </c>
      <c r="P118" s="17">
        <f ca="1" t="shared" si="64"/>
        <v>1</v>
      </c>
      <c r="Q118" s="46">
        <f ca="1" t="shared" si="65"/>
        <v>7</v>
      </c>
    </row>
    <row r="119" spans="1:17" ht="13.5">
      <c r="A119" s="50" t="s">
        <v>79</v>
      </c>
      <c r="B119" s="56" t="str">
        <f ca="1" t="shared" si="51"/>
        <v>大阪市立大学_法学部</v>
      </c>
      <c r="C119" s="53">
        <f ca="1" t="shared" si="35"/>
        <v>17</v>
      </c>
      <c r="D119" s="61">
        <f ca="1" t="shared" si="52"/>
        <v>3</v>
      </c>
      <c r="E119" s="68">
        <f ca="1" t="shared" si="53"/>
        <v>1</v>
      </c>
      <c r="F119" s="46">
        <f ca="1" t="shared" si="54"/>
        <v>2</v>
      </c>
      <c r="G119" s="53">
        <f ca="1" t="shared" si="55"/>
        <v>1</v>
      </c>
      <c r="H119" s="61">
        <f ca="1" t="shared" si="56"/>
        <v>1</v>
      </c>
      <c r="I119" s="68">
        <f ca="1" t="shared" si="57"/>
        <v>2</v>
      </c>
      <c r="J119" s="46">
        <f ca="1" t="shared" si="58"/>
        <v>0</v>
      </c>
      <c r="K119" s="53">
        <f ca="1" t="shared" si="59"/>
        <v>0</v>
      </c>
      <c r="L119" s="61">
        <f ca="1" t="shared" si="60"/>
        <v>0</v>
      </c>
      <c r="M119" s="68">
        <f ca="1" t="shared" si="61"/>
        <v>2</v>
      </c>
      <c r="N119" s="46">
        <f ca="1" t="shared" si="62"/>
        <v>0</v>
      </c>
      <c r="O119" s="53">
        <f ca="1" t="shared" si="63"/>
        <v>23</v>
      </c>
      <c r="P119" s="17">
        <f ca="1" t="shared" si="64"/>
        <v>6</v>
      </c>
      <c r="Q119" s="46">
        <f ca="1" t="shared" si="65"/>
        <v>29</v>
      </c>
    </row>
    <row r="120" spans="1:17" ht="13.5">
      <c r="A120" s="50" t="s">
        <v>132</v>
      </c>
      <c r="B120" s="56" t="str">
        <f ca="1" t="shared" si="51"/>
        <v>大阪市立大学_法学部_夜間</v>
      </c>
      <c r="C120" s="53">
        <f ca="1" t="shared" si="35"/>
        <v>6</v>
      </c>
      <c r="D120" s="61">
        <f ca="1" t="shared" si="52"/>
        <v>5</v>
      </c>
      <c r="E120" s="68">
        <f ca="1" t="shared" si="53"/>
        <v>1</v>
      </c>
      <c r="F120" s="46">
        <f ca="1" t="shared" si="54"/>
        <v>1</v>
      </c>
      <c r="G120" s="53">
        <f ca="1" t="shared" si="55"/>
        <v>2</v>
      </c>
      <c r="H120" s="61">
        <f ca="1" t="shared" si="56"/>
        <v>0</v>
      </c>
      <c r="I120" s="68">
        <f ca="1" t="shared" si="57"/>
        <v>0</v>
      </c>
      <c r="J120" s="46">
        <f ca="1" t="shared" si="58"/>
        <v>0</v>
      </c>
      <c r="K120" s="53">
        <f ca="1" t="shared" si="59"/>
        <v>0</v>
      </c>
      <c r="L120" s="61">
        <f ca="1" t="shared" si="60"/>
        <v>0</v>
      </c>
      <c r="M120" s="68">
        <f ca="1" t="shared" si="61"/>
        <v>0</v>
      </c>
      <c r="N120" s="46">
        <f ca="1" t="shared" si="62"/>
        <v>0</v>
      </c>
      <c r="O120" s="53">
        <f ca="1" t="shared" si="63"/>
        <v>9</v>
      </c>
      <c r="P120" s="17">
        <f ca="1" t="shared" si="64"/>
        <v>6</v>
      </c>
      <c r="Q120" s="46">
        <f ca="1" t="shared" si="65"/>
        <v>15</v>
      </c>
    </row>
    <row r="121" spans="1:17" ht="13.5">
      <c r="A121" s="50" t="s">
        <v>133</v>
      </c>
      <c r="B121" s="56" t="str">
        <f ca="1" t="shared" si="51"/>
        <v>大阪市立大学_法学部_夜間（２）</v>
      </c>
      <c r="C121" s="53">
        <f ca="1" t="shared" si="35"/>
        <v>0</v>
      </c>
      <c r="D121" s="61">
        <f ca="1" t="shared" si="52"/>
        <v>0</v>
      </c>
      <c r="E121" s="68">
        <f ca="1" t="shared" si="53"/>
        <v>0</v>
      </c>
      <c r="F121" s="46">
        <f ca="1" t="shared" si="54"/>
        <v>0</v>
      </c>
      <c r="G121" s="53">
        <f ca="1" t="shared" si="55"/>
        <v>0</v>
      </c>
      <c r="H121" s="61">
        <f ca="1" t="shared" si="56"/>
        <v>0</v>
      </c>
      <c r="I121" s="68">
        <f ca="1" t="shared" si="57"/>
        <v>2</v>
      </c>
      <c r="J121" s="46">
        <f ca="1" t="shared" si="58"/>
        <v>0</v>
      </c>
      <c r="K121" s="53">
        <f ca="1" t="shared" si="59"/>
        <v>1</v>
      </c>
      <c r="L121" s="61">
        <f ca="1" t="shared" si="60"/>
        <v>1</v>
      </c>
      <c r="M121" s="68">
        <f ca="1" t="shared" si="61"/>
        <v>3</v>
      </c>
      <c r="N121" s="46">
        <f ca="1" t="shared" si="62"/>
        <v>0</v>
      </c>
      <c r="O121" s="53">
        <f ca="1" t="shared" si="63"/>
        <v>6</v>
      </c>
      <c r="P121" s="17">
        <f ca="1" t="shared" si="64"/>
        <v>1</v>
      </c>
      <c r="Q121" s="46">
        <f ca="1" t="shared" si="65"/>
        <v>7</v>
      </c>
    </row>
    <row r="122" spans="1:17" ht="13.5">
      <c r="A122" s="50" t="s">
        <v>80</v>
      </c>
      <c r="B122" s="56" t="str">
        <f ca="1" t="shared" si="51"/>
        <v>大阪市立大学_文学部</v>
      </c>
      <c r="C122" s="53">
        <f ca="1" t="shared" si="35"/>
        <v>5</v>
      </c>
      <c r="D122" s="61">
        <f ca="1" t="shared" si="52"/>
        <v>6</v>
      </c>
      <c r="E122" s="68">
        <f ca="1" t="shared" si="53"/>
        <v>2</v>
      </c>
      <c r="F122" s="46">
        <f ca="1" t="shared" si="54"/>
        <v>1</v>
      </c>
      <c r="G122" s="53">
        <f ca="1" t="shared" si="55"/>
        <v>1</v>
      </c>
      <c r="H122" s="61">
        <f ca="1" t="shared" si="56"/>
        <v>1</v>
      </c>
      <c r="I122" s="68">
        <f ca="1" t="shared" si="57"/>
        <v>0</v>
      </c>
      <c r="J122" s="46">
        <f ca="1" t="shared" si="58"/>
        <v>0</v>
      </c>
      <c r="K122" s="53">
        <f ca="1" t="shared" si="59"/>
        <v>0</v>
      </c>
      <c r="L122" s="61">
        <f ca="1" t="shared" si="60"/>
        <v>0</v>
      </c>
      <c r="M122" s="68">
        <f ca="1" t="shared" si="61"/>
        <v>0</v>
      </c>
      <c r="N122" s="46">
        <f ca="1" t="shared" si="62"/>
        <v>0</v>
      </c>
      <c r="O122" s="53">
        <f ca="1" t="shared" si="63"/>
        <v>8</v>
      </c>
      <c r="P122" s="17">
        <f ca="1" t="shared" si="64"/>
        <v>8</v>
      </c>
      <c r="Q122" s="46">
        <f ca="1" t="shared" si="65"/>
        <v>16</v>
      </c>
    </row>
    <row r="123" spans="1:17" ht="13.5">
      <c r="A123" s="50" t="s">
        <v>140</v>
      </c>
      <c r="B123" s="56" t="str">
        <f ca="1" t="shared" si="51"/>
        <v>大阪市立大学_文学部_夜間</v>
      </c>
      <c r="C123" s="53">
        <f ca="1" t="shared" si="35"/>
        <v>10</v>
      </c>
      <c r="D123" s="61">
        <f ca="1" t="shared" si="52"/>
        <v>6</v>
      </c>
      <c r="E123" s="68">
        <f ca="1" t="shared" si="53"/>
        <v>2</v>
      </c>
      <c r="F123" s="46">
        <f ca="1" t="shared" si="54"/>
        <v>1</v>
      </c>
      <c r="G123" s="53">
        <f ca="1" t="shared" si="55"/>
        <v>0</v>
      </c>
      <c r="H123" s="61">
        <f ca="1" t="shared" si="56"/>
        <v>0</v>
      </c>
      <c r="I123" s="68">
        <f ca="1" t="shared" si="57"/>
        <v>0</v>
      </c>
      <c r="J123" s="46">
        <f ca="1" t="shared" si="58"/>
        <v>2</v>
      </c>
      <c r="K123" s="53">
        <f ca="1" t="shared" si="59"/>
        <v>0</v>
      </c>
      <c r="L123" s="61">
        <f ca="1" t="shared" si="60"/>
        <v>1</v>
      </c>
      <c r="M123" s="68">
        <f ca="1" t="shared" si="61"/>
        <v>0</v>
      </c>
      <c r="N123" s="46">
        <f ca="1" t="shared" si="62"/>
        <v>0</v>
      </c>
      <c r="O123" s="53">
        <f ca="1" t="shared" si="63"/>
        <v>12</v>
      </c>
      <c r="P123" s="17">
        <f ca="1" t="shared" si="64"/>
        <v>10</v>
      </c>
      <c r="Q123" s="46">
        <f ca="1" t="shared" si="65"/>
        <v>22</v>
      </c>
    </row>
    <row r="124" spans="1:17" ht="13.5">
      <c r="A124" s="50" t="s">
        <v>134</v>
      </c>
      <c r="B124" s="56" t="str">
        <f ca="1" t="shared" si="51"/>
        <v>大阪市立大学_文学部
_（修業年限5年）_夜間（２）</v>
      </c>
      <c r="C124" s="53">
        <f ca="1">INDIRECT("'"&amp;$A124&amp;"'"&amp;"!c8")</f>
        <v>0</v>
      </c>
      <c r="D124" s="61">
        <f ca="1" t="shared" si="52"/>
        <v>0</v>
      </c>
      <c r="E124" s="68">
        <f ca="1" t="shared" si="53"/>
        <v>0</v>
      </c>
      <c r="F124" s="46">
        <f ca="1" t="shared" si="54"/>
        <v>0</v>
      </c>
      <c r="G124" s="53">
        <f ca="1" t="shared" si="55"/>
        <v>0</v>
      </c>
      <c r="H124" s="61">
        <f ca="1" t="shared" si="56"/>
        <v>0</v>
      </c>
      <c r="I124" s="68">
        <f ca="1" t="shared" si="57"/>
        <v>0</v>
      </c>
      <c r="J124" s="46">
        <f ca="1" t="shared" si="58"/>
        <v>2</v>
      </c>
      <c r="K124" s="53">
        <f ca="1" t="shared" si="59"/>
        <v>0</v>
      </c>
      <c r="L124" s="61">
        <f ca="1" t="shared" si="60"/>
        <v>1</v>
      </c>
      <c r="M124" s="68">
        <f ca="1" t="shared" si="61"/>
        <v>0</v>
      </c>
      <c r="N124" s="46">
        <f ca="1" t="shared" si="62"/>
        <v>0</v>
      </c>
      <c r="O124" s="53">
        <f ca="1" t="shared" si="63"/>
        <v>0</v>
      </c>
      <c r="P124" s="17">
        <f ca="1" t="shared" si="64"/>
        <v>3</v>
      </c>
      <c r="Q124" s="46">
        <f ca="1" t="shared" si="65"/>
        <v>3</v>
      </c>
    </row>
    <row r="125" spans="1:17" ht="13.5">
      <c r="A125" s="50" t="s">
        <v>81</v>
      </c>
      <c r="B125" s="56" t="str">
        <f ca="1" t="shared" si="51"/>
        <v>大阪市立大学_理学部</v>
      </c>
      <c r="C125" s="53">
        <f ca="1" t="shared" si="35"/>
        <v>25</v>
      </c>
      <c r="D125" s="61">
        <f ca="1" t="shared" si="52"/>
        <v>5</v>
      </c>
      <c r="E125" s="68">
        <f ca="1" t="shared" si="53"/>
        <v>6</v>
      </c>
      <c r="F125" s="46">
        <f ca="1" t="shared" si="54"/>
        <v>0</v>
      </c>
      <c r="G125" s="53">
        <f ca="1" t="shared" si="55"/>
        <v>4</v>
      </c>
      <c r="H125" s="61">
        <f ca="1" t="shared" si="56"/>
        <v>0</v>
      </c>
      <c r="I125" s="68">
        <f ca="1" t="shared" si="57"/>
        <v>1</v>
      </c>
      <c r="J125" s="46">
        <f ca="1" t="shared" si="58"/>
        <v>0</v>
      </c>
      <c r="K125" s="53">
        <f ca="1" t="shared" si="59"/>
        <v>0</v>
      </c>
      <c r="L125" s="61">
        <f ca="1" t="shared" si="60"/>
        <v>0</v>
      </c>
      <c r="M125" s="68">
        <f ca="1" t="shared" si="61"/>
        <v>0</v>
      </c>
      <c r="N125" s="46">
        <f ca="1" t="shared" si="62"/>
        <v>0</v>
      </c>
      <c r="O125" s="53">
        <f ca="1" t="shared" si="63"/>
        <v>36</v>
      </c>
      <c r="P125" s="17">
        <f ca="1" t="shared" si="64"/>
        <v>5</v>
      </c>
      <c r="Q125" s="46">
        <f ca="1" t="shared" si="65"/>
        <v>41</v>
      </c>
    </row>
    <row r="126" spans="1:17" ht="13.5">
      <c r="A126" s="50" t="s">
        <v>82</v>
      </c>
      <c r="B126" s="56" t="str">
        <f ca="1" t="shared" si="51"/>
        <v>大阪市立大学_工学部</v>
      </c>
      <c r="C126" s="53">
        <f ca="1" t="shared" si="35"/>
        <v>26</v>
      </c>
      <c r="D126" s="61">
        <f ca="1" t="shared" si="52"/>
        <v>1</v>
      </c>
      <c r="E126" s="68">
        <f ca="1" t="shared" si="53"/>
        <v>8</v>
      </c>
      <c r="F126" s="46">
        <f ca="1" t="shared" si="54"/>
        <v>1</v>
      </c>
      <c r="G126" s="53">
        <f ca="1" t="shared" si="55"/>
        <v>6</v>
      </c>
      <c r="H126" s="61">
        <f ca="1" t="shared" si="56"/>
        <v>0</v>
      </c>
      <c r="I126" s="68">
        <f ca="1" t="shared" si="57"/>
        <v>3</v>
      </c>
      <c r="J126" s="46">
        <f ca="1" t="shared" si="58"/>
        <v>0</v>
      </c>
      <c r="K126" s="53">
        <f ca="1" t="shared" si="59"/>
        <v>0</v>
      </c>
      <c r="L126" s="61">
        <f ca="1" t="shared" si="60"/>
        <v>0</v>
      </c>
      <c r="M126" s="68">
        <f ca="1" t="shared" si="61"/>
        <v>1</v>
      </c>
      <c r="N126" s="46">
        <f ca="1" t="shared" si="62"/>
        <v>0</v>
      </c>
      <c r="O126" s="53">
        <f ca="1" t="shared" si="63"/>
        <v>44</v>
      </c>
      <c r="P126" s="17">
        <f ca="1" t="shared" si="64"/>
        <v>2</v>
      </c>
      <c r="Q126" s="46">
        <f ca="1" t="shared" si="65"/>
        <v>46</v>
      </c>
    </row>
    <row r="127" spans="1:17" ht="13.5">
      <c r="A127" s="50" t="s">
        <v>83</v>
      </c>
      <c r="B127" s="56" t="str">
        <f ca="1" t="shared" si="51"/>
        <v>大阪市立大学_医学部（群）（専門課程）</v>
      </c>
      <c r="C127" s="53">
        <f ca="1" t="shared" si="35"/>
        <v>0</v>
      </c>
      <c r="D127" s="61">
        <f ca="1" t="shared" si="52"/>
        <v>0</v>
      </c>
      <c r="E127" s="68">
        <f ca="1" t="shared" si="53"/>
        <v>0</v>
      </c>
      <c r="F127" s="46">
        <f ca="1" t="shared" si="54"/>
        <v>0</v>
      </c>
      <c r="G127" s="53">
        <f ca="1" t="shared" si="55"/>
        <v>9</v>
      </c>
      <c r="H127" s="61">
        <f ca="1" t="shared" si="56"/>
        <v>3</v>
      </c>
      <c r="I127" s="68">
        <f ca="1" t="shared" si="57"/>
        <v>2</v>
      </c>
      <c r="J127" s="46">
        <f ca="1" t="shared" si="58"/>
        <v>1</v>
      </c>
      <c r="K127" s="53">
        <f ca="1" t="shared" si="59"/>
        <v>2</v>
      </c>
      <c r="L127" s="61">
        <f ca="1" t="shared" si="60"/>
        <v>0</v>
      </c>
      <c r="M127" s="68">
        <f ca="1" t="shared" si="61"/>
        <v>1</v>
      </c>
      <c r="N127" s="46">
        <f ca="1" t="shared" si="62"/>
        <v>0</v>
      </c>
      <c r="O127" s="53">
        <f ca="1" t="shared" si="63"/>
        <v>14</v>
      </c>
      <c r="P127" s="17">
        <f ca="1" t="shared" si="64"/>
        <v>4</v>
      </c>
      <c r="Q127" s="46">
        <f ca="1" t="shared" si="65"/>
        <v>18</v>
      </c>
    </row>
    <row r="128" spans="1:17" ht="13.5">
      <c r="A128" s="50" t="s">
        <v>84</v>
      </c>
      <c r="B128" s="56" t="str">
        <f ca="1" t="shared" si="51"/>
        <v>大阪市立大学_医学部 看護学科</v>
      </c>
      <c r="C128" s="53">
        <f ca="1" t="shared" si="35"/>
        <v>0</v>
      </c>
      <c r="D128" s="61">
        <f ca="1" t="shared" si="52"/>
        <v>2</v>
      </c>
      <c r="E128" s="68">
        <f ca="1" t="shared" si="53"/>
        <v>1</v>
      </c>
      <c r="F128" s="46">
        <f ca="1" t="shared" si="54"/>
        <v>1</v>
      </c>
      <c r="G128" s="53">
        <f ca="1" t="shared" si="55"/>
        <v>0</v>
      </c>
      <c r="H128" s="61">
        <f ca="1" t="shared" si="56"/>
        <v>0</v>
      </c>
      <c r="I128" s="68">
        <f ca="1" t="shared" si="57"/>
        <v>0</v>
      </c>
      <c r="J128" s="46">
        <f ca="1" t="shared" si="58"/>
        <v>0</v>
      </c>
      <c r="K128" s="53">
        <f ca="1" t="shared" si="59"/>
        <v>0</v>
      </c>
      <c r="L128" s="61">
        <f ca="1" t="shared" si="60"/>
        <v>0</v>
      </c>
      <c r="M128" s="68">
        <f ca="1" t="shared" si="61"/>
        <v>0</v>
      </c>
      <c r="N128" s="46">
        <f ca="1" t="shared" si="62"/>
        <v>0</v>
      </c>
      <c r="O128" s="53">
        <f ca="1" t="shared" si="63"/>
        <v>1</v>
      </c>
      <c r="P128" s="17">
        <f ca="1" t="shared" si="64"/>
        <v>3</v>
      </c>
      <c r="Q128" s="46">
        <f ca="1" t="shared" si="65"/>
        <v>4</v>
      </c>
    </row>
    <row r="129" spans="1:17" ht="13.5">
      <c r="A129" s="92" t="s">
        <v>85</v>
      </c>
      <c r="B129" s="93" t="str">
        <f ca="1" t="shared" si="51"/>
        <v>大阪市立大学_生活科学部</v>
      </c>
      <c r="C129" s="94">
        <f ca="1" t="shared" si="35"/>
        <v>0</v>
      </c>
      <c r="D129" s="95">
        <f ca="1" t="shared" si="52"/>
        <v>1</v>
      </c>
      <c r="E129" s="96">
        <f ca="1" t="shared" si="53"/>
        <v>1</v>
      </c>
      <c r="F129" s="97">
        <f ca="1" t="shared" si="54"/>
        <v>1</v>
      </c>
      <c r="G129" s="94">
        <f ca="1" t="shared" si="55"/>
        <v>0</v>
      </c>
      <c r="H129" s="95">
        <f ca="1" t="shared" si="56"/>
        <v>1</v>
      </c>
      <c r="I129" s="96">
        <f ca="1" t="shared" si="57"/>
        <v>0</v>
      </c>
      <c r="J129" s="97">
        <f ca="1">INDIRECT("'"&amp;$A129&amp;"'"&amp;"!j8")</f>
        <v>0</v>
      </c>
      <c r="K129" s="94">
        <f ca="1" t="shared" si="59"/>
        <v>0</v>
      </c>
      <c r="L129" s="95">
        <f ca="1" t="shared" si="60"/>
        <v>0</v>
      </c>
      <c r="M129" s="96">
        <f ca="1" t="shared" si="61"/>
        <v>0</v>
      </c>
      <c r="N129" s="97">
        <f ca="1">INDIRECT("'"&amp;$A129&amp;"'"&amp;"!n8")</f>
        <v>0</v>
      </c>
      <c r="O129" s="94">
        <f ca="1" t="shared" si="63"/>
        <v>1</v>
      </c>
      <c r="P129" s="98">
        <f ca="1" t="shared" si="64"/>
        <v>3</v>
      </c>
      <c r="Q129" s="97">
        <f ca="1" t="shared" si="65"/>
        <v>4</v>
      </c>
    </row>
    <row r="130" spans="1:17" ht="13.5">
      <c r="A130" s="49">
        <v>51</v>
      </c>
      <c r="B130" s="55" t="str">
        <f ca="1">INDIRECT($A130&amp;"!c2")</f>
        <v>兵庫県立大学_経済学部</v>
      </c>
      <c r="C130" s="52">
        <f ca="1">INDIRECT($A130&amp;"!c8")</f>
        <v>25</v>
      </c>
      <c r="D130" s="60">
        <f ca="1">INDIRECT($A130&amp;"!ｄ8")</f>
        <v>11</v>
      </c>
      <c r="E130" s="67">
        <f ca="1">INDIRECT($A130&amp;"!e8")</f>
        <v>5</v>
      </c>
      <c r="F130" s="45">
        <f ca="1">INDIRECT($A130&amp;"!f8")</f>
        <v>3</v>
      </c>
      <c r="G130" s="52">
        <f ca="1">INDIRECT($A130&amp;"!g8")</f>
        <v>5</v>
      </c>
      <c r="H130" s="60">
        <f ca="1">INDIRECT($A130&amp;"!h8")</f>
        <v>2</v>
      </c>
      <c r="I130" s="67">
        <f ca="1">INDIRECT($A130&amp;"!i8")</f>
        <v>2</v>
      </c>
      <c r="J130" s="45">
        <f ca="1">INDIRECT($A130&amp;"!j8")</f>
        <v>0</v>
      </c>
      <c r="K130" s="52">
        <f ca="1">INDIRECT($A130&amp;"!k8")</f>
        <v>0</v>
      </c>
      <c r="L130" s="60">
        <f ca="1">INDIRECT($A130&amp;"!l8")</f>
        <v>0</v>
      </c>
      <c r="M130" s="67">
        <f ca="1">INDIRECT($A130&amp;"!m8")</f>
        <v>0</v>
      </c>
      <c r="N130" s="45">
        <f ca="1">INDIRECT($A130&amp;"!n8")</f>
        <v>0</v>
      </c>
      <c r="O130" s="52">
        <f ca="1">INDIRECT($A130&amp;"!o8")</f>
        <v>37</v>
      </c>
      <c r="P130" s="44">
        <f ca="1">INDIRECT($A130&amp;"!p8")</f>
        <v>16</v>
      </c>
      <c r="Q130" s="45">
        <f ca="1">INDIRECT($A130&amp;"!q8")</f>
        <v>53</v>
      </c>
    </row>
    <row r="131" spans="1:17" ht="13.5">
      <c r="A131" s="50" t="s">
        <v>86</v>
      </c>
      <c r="B131" s="56" t="str">
        <f ca="1">INDIRECT("'"&amp;$A131&amp;"'"&amp;"!c2")</f>
        <v>兵庫県立大学_経営学部</v>
      </c>
      <c r="C131" s="53">
        <f ca="1" t="shared" si="35"/>
        <v>33</v>
      </c>
      <c r="D131" s="61">
        <f ca="1">INDIRECT("'"&amp;$A131&amp;"'"&amp;"!ｄ8")</f>
        <v>8</v>
      </c>
      <c r="E131" s="68">
        <f ca="1">INDIRECT("'"&amp;$A131&amp;"'"&amp;"!e8")</f>
        <v>12</v>
      </c>
      <c r="F131" s="46">
        <f ca="1">INDIRECT("'"&amp;$A131&amp;"'"&amp;"!f8")</f>
        <v>2</v>
      </c>
      <c r="G131" s="53">
        <f ca="1">INDIRECT("'"&amp;$A131&amp;"'"&amp;"!g8")</f>
        <v>3</v>
      </c>
      <c r="H131" s="61">
        <f ca="1">INDIRECT("'"&amp;$A131&amp;"'"&amp;"!h8")</f>
        <v>0</v>
      </c>
      <c r="I131" s="68">
        <f ca="1">INDIRECT("'"&amp;$A131&amp;"'"&amp;"!i8")</f>
        <v>0</v>
      </c>
      <c r="J131" s="46">
        <f ca="1">INDIRECT("'"&amp;$A131&amp;"'"&amp;"!j8")</f>
        <v>0</v>
      </c>
      <c r="K131" s="53">
        <f ca="1">INDIRECT("'"&amp;$A131&amp;"'"&amp;"!k8")</f>
        <v>0</v>
      </c>
      <c r="L131" s="61">
        <f ca="1">INDIRECT("'"&amp;$A131&amp;"'"&amp;"!l8")</f>
        <v>0</v>
      </c>
      <c r="M131" s="68">
        <f ca="1">INDIRECT("'"&amp;$A131&amp;"'"&amp;"!m8")</f>
        <v>0</v>
      </c>
      <c r="N131" s="46">
        <f ca="1">INDIRECT("'"&amp;$A131&amp;"'"&amp;"!n8")</f>
        <v>0</v>
      </c>
      <c r="O131" s="53">
        <f ca="1">INDIRECT("'"&amp;$A131&amp;"'"&amp;"!o8")</f>
        <v>48</v>
      </c>
      <c r="P131" s="17">
        <f ca="1">INDIRECT("'"&amp;$A131&amp;"'"&amp;"!p8")</f>
        <v>10</v>
      </c>
      <c r="Q131" s="46">
        <f ca="1">INDIRECT("'"&amp;$A131&amp;"'"&amp;"!q8")</f>
        <v>58</v>
      </c>
    </row>
    <row r="132" spans="1:17" ht="13.5">
      <c r="A132" s="50" t="s">
        <v>87</v>
      </c>
      <c r="B132" s="56" t="str">
        <f ca="1">INDIRECT("'"&amp;$A132&amp;"'"&amp;"!c2")</f>
        <v>兵庫県立大学_工学部</v>
      </c>
      <c r="C132" s="53">
        <f ca="1" t="shared" si="35"/>
        <v>66</v>
      </c>
      <c r="D132" s="61">
        <f ca="1">INDIRECT("'"&amp;$A132&amp;"'"&amp;"!ｄ8")</f>
        <v>2</v>
      </c>
      <c r="E132" s="68">
        <f ca="1">INDIRECT("'"&amp;$A132&amp;"'"&amp;"!e8")</f>
        <v>42</v>
      </c>
      <c r="F132" s="46">
        <f ca="1">INDIRECT("'"&amp;$A132&amp;"'"&amp;"!f8")</f>
        <v>3</v>
      </c>
      <c r="G132" s="53">
        <f ca="1">INDIRECT("'"&amp;$A132&amp;"'"&amp;"!g8")</f>
        <v>23</v>
      </c>
      <c r="H132" s="61">
        <f ca="1">INDIRECT("'"&amp;$A132&amp;"'"&amp;"!h8")</f>
        <v>0</v>
      </c>
      <c r="I132" s="68">
        <f ca="1">INDIRECT("'"&amp;$A132&amp;"'"&amp;"!i8")</f>
        <v>3</v>
      </c>
      <c r="J132" s="46">
        <f ca="1">INDIRECT("'"&amp;$A132&amp;"'"&amp;"!j8")</f>
        <v>0</v>
      </c>
      <c r="K132" s="53">
        <f ca="1">INDIRECT("'"&amp;$A132&amp;"'"&amp;"!k8")</f>
        <v>0</v>
      </c>
      <c r="L132" s="61">
        <f ca="1">INDIRECT("'"&amp;$A132&amp;"'"&amp;"!l8")</f>
        <v>0</v>
      </c>
      <c r="M132" s="68">
        <f ca="1">INDIRECT("'"&amp;$A132&amp;"'"&amp;"!m8")</f>
        <v>0</v>
      </c>
      <c r="N132" s="46">
        <f ca="1">INDIRECT("'"&amp;$A132&amp;"'"&amp;"!n8")</f>
        <v>0</v>
      </c>
      <c r="O132" s="53">
        <f ca="1">INDIRECT("'"&amp;$A132&amp;"'"&amp;"!o8")</f>
        <v>134</v>
      </c>
      <c r="P132" s="17">
        <f ca="1">INDIRECT("'"&amp;$A132&amp;"'"&amp;"!p8")</f>
        <v>5</v>
      </c>
      <c r="Q132" s="46">
        <f ca="1">INDIRECT("'"&amp;$A132&amp;"'"&amp;"!q8")</f>
        <v>139</v>
      </c>
    </row>
    <row r="133" spans="1:17" ht="13.5">
      <c r="A133" s="50" t="s">
        <v>88</v>
      </c>
      <c r="B133" s="56" t="str">
        <f ca="1">INDIRECT("'"&amp;$A133&amp;"'"&amp;"!c2")</f>
        <v>兵庫県立大学_理学部</v>
      </c>
      <c r="C133" s="53">
        <f ca="1" t="shared" si="35"/>
        <v>31</v>
      </c>
      <c r="D133" s="61">
        <f ca="1">INDIRECT("'"&amp;$A133&amp;"'"&amp;"!ｄ8")</f>
        <v>9</v>
      </c>
      <c r="E133" s="68">
        <f ca="1">INDIRECT("'"&amp;$A133&amp;"'"&amp;"!e8")</f>
        <v>11</v>
      </c>
      <c r="F133" s="46">
        <f ca="1">INDIRECT("'"&amp;$A133&amp;"'"&amp;"!f8")</f>
        <v>1</v>
      </c>
      <c r="G133" s="53">
        <f ca="1">INDIRECT("'"&amp;$A133&amp;"'"&amp;"!g8")</f>
        <v>3</v>
      </c>
      <c r="H133" s="61">
        <f ca="1">INDIRECT("'"&amp;$A133&amp;"'"&amp;"!h8")</f>
        <v>1</v>
      </c>
      <c r="I133" s="68">
        <f ca="1">INDIRECT("'"&amp;$A133&amp;"'"&amp;"!i8")</f>
        <v>2</v>
      </c>
      <c r="J133" s="46">
        <f ca="1">INDIRECT("'"&amp;$A133&amp;"'"&amp;"!j8")</f>
        <v>0</v>
      </c>
      <c r="K133" s="53">
        <f ca="1">INDIRECT("'"&amp;$A133&amp;"'"&amp;"!k8")</f>
        <v>0</v>
      </c>
      <c r="L133" s="61">
        <f ca="1">INDIRECT("'"&amp;$A133&amp;"'"&amp;"!l8")</f>
        <v>0</v>
      </c>
      <c r="M133" s="68">
        <f ca="1">INDIRECT("'"&amp;$A133&amp;"'"&amp;"!m8")</f>
        <v>0</v>
      </c>
      <c r="N133" s="46">
        <f ca="1">INDIRECT("'"&amp;$A133&amp;"'"&amp;"!n8")</f>
        <v>0</v>
      </c>
      <c r="O133" s="53">
        <f ca="1">INDIRECT("'"&amp;$A133&amp;"'"&amp;"!o8")</f>
        <v>47</v>
      </c>
      <c r="P133" s="17">
        <f ca="1">INDIRECT("'"&amp;$A133&amp;"'"&amp;"!p8")</f>
        <v>11</v>
      </c>
      <c r="Q133" s="46">
        <f ca="1">INDIRECT("'"&amp;$A133&amp;"'"&amp;"!q8")</f>
        <v>58</v>
      </c>
    </row>
    <row r="134" spans="1:17" ht="13.5">
      <c r="A134" s="50" t="s">
        <v>89</v>
      </c>
      <c r="B134" s="56" t="str">
        <f ca="1">INDIRECT("'"&amp;$A134&amp;"'"&amp;"!c2")</f>
        <v>兵庫県立大学_環境人間学部</v>
      </c>
      <c r="C134" s="53">
        <f ca="1" t="shared" si="35"/>
        <v>9</v>
      </c>
      <c r="D134" s="61">
        <f ca="1">INDIRECT("'"&amp;$A134&amp;"'"&amp;"!ｄ8")</f>
        <v>6</v>
      </c>
      <c r="E134" s="68">
        <f ca="1">INDIRECT("'"&amp;$A134&amp;"'"&amp;"!e8")</f>
        <v>6</v>
      </c>
      <c r="F134" s="46">
        <f ca="1">INDIRECT("'"&amp;$A134&amp;"'"&amp;"!f8")</f>
        <v>3</v>
      </c>
      <c r="G134" s="53">
        <f ca="1">INDIRECT("'"&amp;$A134&amp;"'"&amp;"!g8")</f>
        <v>2</v>
      </c>
      <c r="H134" s="61">
        <f ca="1">INDIRECT("'"&amp;$A134&amp;"'"&amp;"!h8")</f>
        <v>0</v>
      </c>
      <c r="I134" s="68">
        <f ca="1">INDIRECT("'"&amp;$A134&amp;"'"&amp;"!i8")</f>
        <v>0</v>
      </c>
      <c r="J134" s="46">
        <f ca="1">INDIRECT("'"&amp;$A134&amp;"'"&amp;"!j8")</f>
        <v>1</v>
      </c>
      <c r="K134" s="53">
        <f ca="1">INDIRECT("'"&amp;$A134&amp;"'"&amp;"!k8")</f>
        <v>0</v>
      </c>
      <c r="L134" s="61">
        <f ca="1">INDIRECT("'"&amp;$A134&amp;"'"&amp;"!l8")</f>
        <v>0</v>
      </c>
      <c r="M134" s="68">
        <f ca="1">INDIRECT("'"&amp;$A134&amp;"'"&amp;"!m8")</f>
        <v>0</v>
      </c>
      <c r="N134" s="46">
        <f ca="1">INDIRECT("'"&amp;$A134&amp;"'"&amp;"!n8")</f>
        <v>0</v>
      </c>
      <c r="O134" s="53">
        <f ca="1">INDIRECT("'"&amp;$A134&amp;"'"&amp;"!o8")</f>
        <v>17</v>
      </c>
      <c r="P134" s="17">
        <f ca="1">INDIRECT("'"&amp;$A134&amp;"'"&amp;"!p8")</f>
        <v>10</v>
      </c>
      <c r="Q134" s="46">
        <f ca="1">INDIRECT("'"&amp;$A134&amp;"'"&amp;"!q8")</f>
        <v>27</v>
      </c>
    </row>
    <row r="135" spans="1:17" ht="13.5">
      <c r="A135" s="51" t="s">
        <v>90</v>
      </c>
      <c r="B135" s="57" t="str">
        <f ca="1">INDIRECT("'"&amp;$A135&amp;"'"&amp;"!c2")</f>
        <v>兵庫県立大学_看護学部</v>
      </c>
      <c r="C135" s="54">
        <f ca="1" t="shared" si="35"/>
        <v>0</v>
      </c>
      <c r="D135" s="62">
        <f ca="1">INDIRECT("'"&amp;$A135&amp;"'"&amp;"!ｄ8")</f>
        <v>6</v>
      </c>
      <c r="E135" s="69">
        <f ca="1">INDIRECT("'"&amp;$A135&amp;"'"&amp;"!e8")</f>
        <v>0</v>
      </c>
      <c r="F135" s="48">
        <f ca="1">INDIRECT("'"&amp;$A135&amp;"'"&amp;"!f8")</f>
        <v>1</v>
      </c>
      <c r="G135" s="54">
        <f ca="1">INDIRECT("'"&amp;$A135&amp;"'"&amp;"!g8")</f>
        <v>0</v>
      </c>
      <c r="H135" s="62">
        <f ca="1">INDIRECT("'"&amp;$A135&amp;"'"&amp;"!h8")</f>
        <v>0</v>
      </c>
      <c r="I135" s="69">
        <f ca="1">INDIRECT("'"&amp;$A135&amp;"'"&amp;"!i8")</f>
        <v>0</v>
      </c>
      <c r="J135" s="48">
        <f ca="1">INDIRECT("'"&amp;$A135&amp;"'"&amp;"!j8")</f>
        <v>0</v>
      </c>
      <c r="K135" s="54">
        <f ca="1">INDIRECT("'"&amp;$A135&amp;"'"&amp;"!k8")</f>
        <v>0</v>
      </c>
      <c r="L135" s="62">
        <f ca="1">INDIRECT("'"&amp;$A135&amp;"'"&amp;"!l8")</f>
        <v>0</v>
      </c>
      <c r="M135" s="69">
        <f ca="1">INDIRECT("'"&amp;$A135&amp;"'"&amp;"!m8")</f>
        <v>0</v>
      </c>
      <c r="N135" s="48">
        <f ca="1">INDIRECT("'"&amp;$A135&amp;"'"&amp;"!n8")</f>
        <v>0</v>
      </c>
      <c r="O135" s="54">
        <f ca="1">INDIRECT("'"&amp;$A135&amp;"'"&amp;"!o8")</f>
        <v>0</v>
      </c>
      <c r="P135" s="47">
        <f ca="1">INDIRECT("'"&amp;$A135&amp;"'"&amp;"!p8")</f>
        <v>7</v>
      </c>
      <c r="Q135" s="48">
        <f ca="1">INDIRECT("'"&amp;$A135&amp;"'"&amp;"!q8")</f>
        <v>7</v>
      </c>
    </row>
    <row r="136" spans="1:17" ht="13.5">
      <c r="A136" s="71">
        <v>52</v>
      </c>
      <c r="B136" s="72" t="str">
        <f ca="1" t="shared" si="66" ref="B136:B161">INDIRECT($A136&amp;"!c2")</f>
        <v>神戸市外国語大学_外国語学部</v>
      </c>
      <c r="C136" s="73">
        <f ca="1">INDIRECT($A136&amp;"!c8")</f>
        <v>49</v>
      </c>
      <c r="D136" s="74">
        <f ca="1">INDIRECT($A136&amp;"!ｄ8")</f>
        <v>99</v>
      </c>
      <c r="E136" s="75">
        <f ca="1">INDIRECT($A136&amp;"!e8")</f>
        <v>13</v>
      </c>
      <c r="F136" s="76">
        <f ca="1">INDIRECT($A136&amp;"!f8")</f>
        <v>17</v>
      </c>
      <c r="G136" s="73">
        <f ca="1">INDIRECT($A136&amp;"!g8")</f>
        <v>6</v>
      </c>
      <c r="H136" s="74">
        <f ca="1">INDIRECT($A136&amp;"!h8")</f>
        <v>2</v>
      </c>
      <c r="I136" s="75">
        <f ca="1">INDIRECT($A136&amp;"!i8")</f>
        <v>2</v>
      </c>
      <c r="J136" s="76">
        <f ca="1">INDIRECT($A136&amp;"!j8")</f>
        <v>1</v>
      </c>
      <c r="K136" s="73">
        <f ca="1">INDIRECT($A136&amp;"!k8")</f>
        <v>1</v>
      </c>
      <c r="L136" s="74">
        <f ca="1">INDIRECT($A136&amp;"!l8")</f>
        <v>0</v>
      </c>
      <c r="M136" s="75">
        <f ca="1">INDIRECT($A136&amp;"!m8")</f>
        <v>0</v>
      </c>
      <c r="N136" s="76">
        <f ca="1">INDIRECT($A136&amp;"!n8")</f>
        <v>0</v>
      </c>
      <c r="O136" s="73">
        <f ca="1">INDIRECT($A136&amp;"!o8")</f>
        <v>71</v>
      </c>
      <c r="P136" s="37">
        <f ca="1">INDIRECT($A136&amp;"!p8")</f>
        <v>119</v>
      </c>
      <c r="Q136" s="76">
        <f ca="1">INDIRECT($A136&amp;"!q8")</f>
        <v>190</v>
      </c>
    </row>
    <row r="137" spans="1:17" ht="13.5">
      <c r="A137" s="92" t="s">
        <v>135</v>
      </c>
      <c r="B137" s="93" t="str">
        <f ca="1">INDIRECT("'"&amp;$A137&amp;"'"&amp;"!c2")</f>
        <v>神戸市外国語大学_外国語学部（夜間主コース）</v>
      </c>
      <c r="C137" s="94">
        <f ca="1" t="shared" si="35"/>
        <v>20</v>
      </c>
      <c r="D137" s="95">
        <f ca="1">INDIRECT("'"&amp;$A137&amp;"'"&amp;"!ｄ8")</f>
        <v>31</v>
      </c>
      <c r="E137" s="96">
        <f ca="1">INDIRECT("'"&amp;$A137&amp;"'"&amp;"!e8")</f>
        <v>11</v>
      </c>
      <c r="F137" s="97">
        <f ca="1">INDIRECT("'"&amp;$A137&amp;"'"&amp;"!f8")</f>
        <v>10</v>
      </c>
      <c r="G137" s="94">
        <f ca="1">INDIRECT("'"&amp;$A137&amp;"'"&amp;"!g8")</f>
        <v>4</v>
      </c>
      <c r="H137" s="95">
        <f ca="1">INDIRECT("'"&amp;$A137&amp;"'"&amp;"!h8")</f>
        <v>2</v>
      </c>
      <c r="I137" s="96">
        <f ca="1">INDIRECT("'"&amp;$A137&amp;"'"&amp;"!i8")</f>
        <v>1</v>
      </c>
      <c r="J137" s="97">
        <f ca="1">INDIRECT("'"&amp;$A137&amp;"'"&amp;"!j8")</f>
        <v>2</v>
      </c>
      <c r="K137" s="94">
        <f ca="1">INDIRECT("'"&amp;$A137&amp;"'"&amp;"!k8")</f>
        <v>1</v>
      </c>
      <c r="L137" s="95">
        <f ca="1">INDIRECT("'"&amp;$A137&amp;"'"&amp;"!l8")</f>
        <v>0</v>
      </c>
      <c r="M137" s="96">
        <f ca="1">INDIRECT("'"&amp;$A137&amp;"'"&amp;"!m8")</f>
        <v>0</v>
      </c>
      <c r="N137" s="97">
        <f ca="1">INDIRECT("'"&amp;$A137&amp;"'"&amp;"!n8")</f>
        <v>0</v>
      </c>
      <c r="O137" s="94">
        <f ca="1">INDIRECT("'"&amp;$A137&amp;"'"&amp;"!o8")</f>
        <v>37</v>
      </c>
      <c r="P137" s="98">
        <f ca="1">INDIRECT("'"&amp;$A137&amp;"'"&amp;"!p8")</f>
        <v>45</v>
      </c>
      <c r="Q137" s="97">
        <f ca="1">INDIRECT("'"&amp;$A137&amp;"'"&amp;"!q8")</f>
        <v>82</v>
      </c>
    </row>
    <row r="138" spans="1:17" ht="13.5">
      <c r="A138" s="85">
        <v>53</v>
      </c>
      <c r="B138" s="86" t="str">
        <f ca="1" t="shared" si="66"/>
        <v>神戸市看護大学_看護学部 </v>
      </c>
      <c r="C138" s="87">
        <f ca="1">INDIRECT($A138&amp;"!c8")</f>
        <v>0</v>
      </c>
      <c r="D138" s="88">
        <f ca="1">INDIRECT($A138&amp;"!ｄ8")</f>
        <v>3</v>
      </c>
      <c r="E138" s="89">
        <f ca="1">INDIRECT($A138&amp;"!e8")</f>
        <v>4</v>
      </c>
      <c r="F138" s="90">
        <f ca="1">INDIRECT($A138&amp;"!f8")</f>
        <v>0</v>
      </c>
      <c r="G138" s="87">
        <f ca="1">INDIRECT($A138&amp;"!g8")</f>
        <v>0</v>
      </c>
      <c r="H138" s="88">
        <f ca="1">INDIRECT($A138&amp;"!h8")</f>
        <v>2</v>
      </c>
      <c r="I138" s="89">
        <f ca="1">INDIRECT($A138&amp;"!i8")</f>
        <v>1</v>
      </c>
      <c r="J138" s="90">
        <f ca="1">INDIRECT($A138&amp;"!j8")</f>
        <v>0</v>
      </c>
      <c r="K138" s="87">
        <f ca="1">INDIRECT($A138&amp;"!k8")</f>
        <v>0</v>
      </c>
      <c r="L138" s="88">
        <f ca="1">INDIRECT($A138&amp;"!l8")</f>
        <v>0</v>
      </c>
      <c r="M138" s="89">
        <f ca="1">INDIRECT($A138&amp;"!m8")</f>
        <v>0</v>
      </c>
      <c r="N138" s="90">
        <f ca="1">INDIRECT($A138&amp;"!n8")</f>
        <v>0</v>
      </c>
      <c r="O138" s="87">
        <f ca="1">INDIRECT($A138&amp;"!o8")</f>
        <v>5</v>
      </c>
      <c r="P138" s="91">
        <f ca="1">INDIRECT($A138&amp;"!p8")</f>
        <v>5</v>
      </c>
      <c r="Q138" s="90">
        <f ca="1">INDIRECT($A138&amp;"!q8")</f>
        <v>10</v>
      </c>
    </row>
    <row r="139" spans="1:17" ht="13.5">
      <c r="A139" s="71">
        <v>54</v>
      </c>
      <c r="B139" s="72" t="str">
        <f ca="1" t="shared" si="66"/>
        <v>奈良県立医科大学_医学部（群）（専門課程）</v>
      </c>
      <c r="C139" s="73">
        <f ca="1">INDIRECT($A139&amp;"!c8")</f>
        <v>0</v>
      </c>
      <c r="D139" s="74">
        <f ca="1">INDIRECT($A139&amp;"!ｄ8")</f>
        <v>0</v>
      </c>
      <c r="E139" s="75">
        <f ca="1">INDIRECT($A139&amp;"!e8")</f>
        <v>0</v>
      </c>
      <c r="F139" s="76">
        <f ca="1">INDIRECT($A139&amp;"!f8")</f>
        <v>0</v>
      </c>
      <c r="G139" s="73">
        <f ca="1">INDIRECT($A139&amp;"!g8")</f>
        <v>11</v>
      </c>
      <c r="H139" s="74">
        <f ca="1">INDIRECT($A139&amp;"!h8")</f>
        <v>0</v>
      </c>
      <c r="I139" s="75">
        <f ca="1">INDIRECT($A139&amp;"!i8")</f>
        <v>3</v>
      </c>
      <c r="J139" s="76">
        <f ca="1">INDIRECT($A139&amp;"!j8")</f>
        <v>0</v>
      </c>
      <c r="K139" s="73">
        <f ca="1">INDIRECT($A139&amp;"!k8")</f>
        <v>0</v>
      </c>
      <c r="L139" s="74">
        <f ca="1">INDIRECT($A139&amp;"!l8")</f>
        <v>0</v>
      </c>
      <c r="M139" s="75">
        <f ca="1">INDIRECT($A139&amp;"!m8")</f>
        <v>0</v>
      </c>
      <c r="N139" s="76">
        <f ca="1">INDIRECT($A139&amp;"!n8")</f>
        <v>0</v>
      </c>
      <c r="O139" s="73">
        <f ca="1">INDIRECT($A139&amp;"!o8")</f>
        <v>14</v>
      </c>
      <c r="P139" s="37">
        <f ca="1">INDIRECT($A139&amp;"!p8")</f>
        <v>0</v>
      </c>
      <c r="Q139" s="76">
        <f ca="1">INDIRECT($A139&amp;"!q8")</f>
        <v>14</v>
      </c>
    </row>
    <row r="140" spans="1:17" ht="13.5">
      <c r="A140" s="92" t="s">
        <v>91</v>
      </c>
      <c r="B140" s="93" t="str">
        <f ca="1">INDIRECT("'"&amp;$A140&amp;"'"&amp;"!c2")</f>
        <v>奈良県立医科大学_医学部（保健学科）</v>
      </c>
      <c r="C140" s="94">
        <f ca="1">INDIRECT("'"&amp;$A140&amp;"'"&amp;"!c8")</f>
        <v>0</v>
      </c>
      <c r="D140" s="95">
        <f ca="1">INDIRECT("'"&amp;$A140&amp;"'"&amp;"!ｄ8")</f>
        <v>6</v>
      </c>
      <c r="E140" s="96">
        <f ca="1">INDIRECT("'"&amp;$A140&amp;"'"&amp;"!e8")</f>
        <v>2</v>
      </c>
      <c r="F140" s="97">
        <f ca="1">INDIRECT("'"&amp;$A140&amp;"'"&amp;"!f8")</f>
        <v>1</v>
      </c>
      <c r="G140" s="94">
        <f ca="1">INDIRECT("'"&amp;$A140&amp;"'"&amp;"!g8")</f>
        <v>0</v>
      </c>
      <c r="H140" s="95">
        <f ca="1">INDIRECT("'"&amp;$A140&amp;"'"&amp;"!h8")</f>
        <v>0</v>
      </c>
      <c r="I140" s="96">
        <f ca="1">INDIRECT("'"&amp;$A140&amp;"'"&amp;"!i8")</f>
        <v>0</v>
      </c>
      <c r="J140" s="97">
        <f ca="1">INDIRECT("'"&amp;$A140&amp;"'"&amp;"!j8")</f>
        <v>0</v>
      </c>
      <c r="K140" s="94">
        <f ca="1">INDIRECT("'"&amp;$A140&amp;"'"&amp;"!k8")</f>
        <v>0</v>
      </c>
      <c r="L140" s="95">
        <f ca="1">INDIRECT("'"&amp;$A140&amp;"'"&amp;"!l8")</f>
        <v>0</v>
      </c>
      <c r="M140" s="96">
        <f ca="1">INDIRECT("'"&amp;$A140&amp;"'"&amp;"!m8")</f>
        <v>0</v>
      </c>
      <c r="N140" s="97">
        <f ca="1">INDIRECT("'"&amp;$A140&amp;"'"&amp;"!n8")</f>
        <v>0</v>
      </c>
      <c r="O140" s="94">
        <f ca="1">INDIRECT("'"&amp;$A140&amp;"'"&amp;"!o8")</f>
        <v>2</v>
      </c>
      <c r="P140" s="98">
        <f ca="1">INDIRECT("'"&amp;$A140&amp;"'"&amp;"!p8")</f>
        <v>7</v>
      </c>
      <c r="Q140" s="97">
        <f ca="1">INDIRECT("'"&amp;$A140&amp;"'"&amp;"!q8")</f>
        <v>9</v>
      </c>
    </row>
    <row r="141" spans="1:17" ht="13.5">
      <c r="A141" s="49">
        <v>55</v>
      </c>
      <c r="B141" s="55" t="str">
        <f ca="1" t="shared" si="66"/>
        <v>奈良県立大学_地域創造学部</v>
      </c>
      <c r="C141" s="52">
        <f ca="1">INDIRECT($A141&amp;"!c8")</f>
        <v>4</v>
      </c>
      <c r="D141" s="60">
        <f ca="1">INDIRECT($A141&amp;"!ｄ8")</f>
        <v>8</v>
      </c>
      <c r="E141" s="67">
        <f ca="1">INDIRECT($A141&amp;"!e8")</f>
        <v>0</v>
      </c>
      <c r="F141" s="45">
        <f ca="1">INDIRECT($A141&amp;"!f8")</f>
        <v>0</v>
      </c>
      <c r="G141" s="52">
        <f ca="1">INDIRECT($A141&amp;"!g8")</f>
        <v>0</v>
      </c>
      <c r="H141" s="60">
        <f ca="1">INDIRECT($A141&amp;"!h8")</f>
        <v>0</v>
      </c>
      <c r="I141" s="67">
        <f ca="1">INDIRECT($A141&amp;"!i8")</f>
        <v>0</v>
      </c>
      <c r="J141" s="45">
        <f ca="1">INDIRECT($A141&amp;"!j8")</f>
        <v>0</v>
      </c>
      <c r="K141" s="52">
        <f ca="1">INDIRECT($A141&amp;"!k8")</f>
        <v>0</v>
      </c>
      <c r="L141" s="60">
        <f ca="1">INDIRECT($A141&amp;"!l8")</f>
        <v>0</v>
      </c>
      <c r="M141" s="67">
        <f ca="1">INDIRECT($A141&amp;"!m8")</f>
        <v>0</v>
      </c>
      <c r="N141" s="45">
        <f ca="1">INDIRECT($A141&amp;"!n8")</f>
        <v>0</v>
      </c>
      <c r="O141" s="52">
        <f ca="1">INDIRECT($A141&amp;"!o8")</f>
        <v>4</v>
      </c>
      <c r="P141" s="44">
        <f ca="1">INDIRECT($A141&amp;"!p8")</f>
        <v>8</v>
      </c>
      <c r="Q141" s="45">
        <f ca="1">INDIRECT($A141&amp;"!q8")</f>
        <v>12</v>
      </c>
    </row>
    <row r="142" spans="1:17" ht="13.5">
      <c r="A142" s="51" t="s">
        <v>136</v>
      </c>
      <c r="B142" s="57" t="str">
        <f ca="1">INDIRECT("'"&amp;$A142&amp;"'"&amp;"!c2")</f>
        <v>奈良県立大学_地域創造学部_夜間</v>
      </c>
      <c r="C142" s="54">
        <f ca="1">INDIRECT("'"&amp;$A142&amp;"'"&amp;"!c8")</f>
        <v>0</v>
      </c>
      <c r="D142" s="62">
        <f ca="1">INDIRECT("'"&amp;$A142&amp;"'"&amp;"!ｄ8")</f>
        <v>0</v>
      </c>
      <c r="E142" s="69">
        <f ca="1">INDIRECT("'"&amp;$A142&amp;"'"&amp;"!e8")</f>
        <v>1</v>
      </c>
      <c r="F142" s="48">
        <f ca="1">INDIRECT("'"&amp;$A142&amp;"'"&amp;"!f8")</f>
        <v>3</v>
      </c>
      <c r="G142" s="54">
        <f ca="1">INDIRECT("'"&amp;$A142&amp;"'"&amp;"!g8")</f>
        <v>0</v>
      </c>
      <c r="H142" s="62">
        <f ca="1">INDIRECT("'"&amp;$A142&amp;"'"&amp;"!h8")</f>
        <v>0</v>
      </c>
      <c r="I142" s="69">
        <f ca="1">INDIRECT("'"&amp;$A142&amp;"'"&amp;"!i8")</f>
        <v>1</v>
      </c>
      <c r="J142" s="48">
        <f ca="1">INDIRECT("'"&amp;$A142&amp;"'"&amp;"!j8")</f>
        <v>1</v>
      </c>
      <c r="K142" s="54">
        <f ca="1">INDIRECT("'"&amp;$A142&amp;"'"&amp;"!k8")</f>
        <v>0</v>
      </c>
      <c r="L142" s="62">
        <f ca="1">INDIRECT("'"&amp;$A142&amp;"'"&amp;"!l8")</f>
        <v>0</v>
      </c>
      <c r="M142" s="69">
        <f ca="1">INDIRECT("'"&amp;$A142&amp;"'"&amp;"!m8")</f>
        <v>0</v>
      </c>
      <c r="N142" s="48">
        <f ca="1">INDIRECT("'"&amp;$A142&amp;"'"&amp;"!n8")</f>
        <v>0</v>
      </c>
      <c r="O142" s="54">
        <f ca="1">INDIRECT("'"&amp;$A142&amp;"'"&amp;"!o8")</f>
        <v>2</v>
      </c>
      <c r="P142" s="47">
        <f ca="1">INDIRECT("'"&amp;$A142&amp;"'"&amp;"!p8")</f>
        <v>4</v>
      </c>
      <c r="Q142" s="48">
        <f ca="1">INDIRECT("'"&amp;$A142&amp;"'"&amp;"!q8")</f>
        <v>6</v>
      </c>
    </row>
    <row r="143" spans="1:17" ht="13.5">
      <c r="A143" s="71">
        <v>56</v>
      </c>
      <c r="B143" s="72" t="str">
        <f ca="1" t="shared" si="66"/>
        <v>和歌山県立医科大学_医学部（群）（専門課程）</v>
      </c>
      <c r="C143" s="73">
        <f ca="1">INDIRECT($A143&amp;"!c8")</f>
        <v>0</v>
      </c>
      <c r="D143" s="74">
        <f ca="1">INDIRECT($A143&amp;"!ｄ8")</f>
        <v>0</v>
      </c>
      <c r="E143" s="75">
        <f ca="1">INDIRECT($A143&amp;"!e8")</f>
        <v>0</v>
      </c>
      <c r="F143" s="76">
        <f ca="1">INDIRECT($A143&amp;"!f8")</f>
        <v>0</v>
      </c>
      <c r="G143" s="73">
        <f ca="1">INDIRECT($A143&amp;"!g8")</f>
        <v>4</v>
      </c>
      <c r="H143" s="74">
        <f ca="1">INDIRECT($A143&amp;"!h8")</f>
        <v>1</v>
      </c>
      <c r="I143" s="75">
        <f ca="1">INDIRECT($A143&amp;"!i8")</f>
        <v>0</v>
      </c>
      <c r="J143" s="76">
        <f ca="1">INDIRECT($A143&amp;"!j8")</f>
        <v>0</v>
      </c>
      <c r="K143" s="73">
        <f ca="1">INDIRECT($A143&amp;"!k8")</f>
        <v>0</v>
      </c>
      <c r="L143" s="74">
        <f ca="1">INDIRECT($A143&amp;"!l8")</f>
        <v>0</v>
      </c>
      <c r="M143" s="75">
        <f ca="1">INDIRECT($A143&amp;"!m8")</f>
        <v>0</v>
      </c>
      <c r="N143" s="76">
        <f ca="1">INDIRECT($A143&amp;"!n8")</f>
        <v>0</v>
      </c>
      <c r="O143" s="73">
        <f ca="1">INDIRECT($A143&amp;"!o8")</f>
        <v>4</v>
      </c>
      <c r="P143" s="37">
        <f ca="1">INDIRECT($A143&amp;"!p8")</f>
        <v>1</v>
      </c>
      <c r="Q143" s="76">
        <f ca="1">INDIRECT($A143&amp;"!q8")</f>
        <v>5</v>
      </c>
    </row>
    <row r="144" spans="1:17" ht="13.5">
      <c r="A144" s="92" t="s">
        <v>92</v>
      </c>
      <c r="B144" s="93" t="str">
        <f ca="1">INDIRECT("'"&amp;$A144&amp;"'"&amp;"!c2")</f>
        <v>和歌山県立医科大学_保健看護学部</v>
      </c>
      <c r="C144" s="94">
        <f ca="1">INDIRECT("'"&amp;$A144&amp;"'"&amp;"!c8")</f>
        <v>1</v>
      </c>
      <c r="D144" s="95">
        <f ca="1">INDIRECT("'"&amp;$A144&amp;"'"&amp;"!ｄ8")</f>
        <v>7</v>
      </c>
      <c r="E144" s="96">
        <f ca="1">INDIRECT("'"&amp;$A144&amp;"'"&amp;"!e8")</f>
        <v>0</v>
      </c>
      <c r="F144" s="97">
        <f ca="1">INDIRECT("'"&amp;$A144&amp;"'"&amp;"!f8")</f>
        <v>0</v>
      </c>
      <c r="G144" s="94">
        <f ca="1">INDIRECT("'"&amp;$A144&amp;"'"&amp;"!g8")</f>
        <v>0</v>
      </c>
      <c r="H144" s="95">
        <f ca="1">INDIRECT("'"&amp;$A144&amp;"'"&amp;"!h8")</f>
        <v>2</v>
      </c>
      <c r="I144" s="96">
        <f ca="1">INDIRECT("'"&amp;$A144&amp;"'"&amp;"!i8")</f>
        <v>0</v>
      </c>
      <c r="J144" s="97">
        <f ca="1">INDIRECT("'"&amp;$A144&amp;"'"&amp;"!j8")</f>
        <v>1</v>
      </c>
      <c r="K144" s="94">
        <f ca="1">INDIRECT("'"&amp;$A144&amp;"'"&amp;"!k8")</f>
        <v>0</v>
      </c>
      <c r="L144" s="95">
        <f ca="1">INDIRECT("'"&amp;$A144&amp;"'"&amp;"!l8")</f>
        <v>0</v>
      </c>
      <c r="M144" s="96">
        <f ca="1">INDIRECT("'"&amp;$A144&amp;"'"&amp;"!m8")</f>
        <v>0</v>
      </c>
      <c r="N144" s="97">
        <f ca="1">INDIRECT("'"&amp;$A144&amp;"'"&amp;"!n8")</f>
        <v>0</v>
      </c>
      <c r="O144" s="94">
        <f ca="1">INDIRECT("'"&amp;$A144&amp;"'"&amp;"!o8")</f>
        <v>1</v>
      </c>
      <c r="P144" s="98">
        <f ca="1">INDIRECT("'"&amp;$A144&amp;"'"&amp;"!p8")</f>
        <v>10</v>
      </c>
      <c r="Q144" s="97">
        <f ca="1">INDIRECT("'"&amp;$A144&amp;"'"&amp;"!q8")</f>
        <v>11</v>
      </c>
    </row>
    <row r="145" spans="1:17" ht="13.5">
      <c r="A145" s="85">
        <v>57</v>
      </c>
      <c r="B145" s="86" t="str">
        <f ca="1" t="shared" si="66"/>
        <v>島根県立大学_総合政策学部</v>
      </c>
      <c r="C145" s="87">
        <f ca="1">INDIRECT($A145&amp;"!c8")</f>
        <v>21</v>
      </c>
      <c r="D145" s="88">
        <f ca="1">INDIRECT($A145&amp;"!ｄ8")</f>
        <v>3</v>
      </c>
      <c r="E145" s="89">
        <f ca="1">INDIRECT($A145&amp;"!e8")</f>
        <v>8</v>
      </c>
      <c r="F145" s="90">
        <f ca="1">INDIRECT($A145&amp;"!f8")</f>
        <v>3</v>
      </c>
      <c r="G145" s="87">
        <f ca="1">INDIRECT($A145&amp;"!g8")</f>
        <v>3</v>
      </c>
      <c r="H145" s="88">
        <f ca="1">INDIRECT($A145&amp;"!h8")</f>
        <v>0</v>
      </c>
      <c r="I145" s="89">
        <f ca="1">INDIRECT($A145&amp;"!i8")</f>
        <v>0</v>
      </c>
      <c r="J145" s="90">
        <f ca="1">INDIRECT($A145&amp;"!j8")</f>
        <v>0</v>
      </c>
      <c r="K145" s="87">
        <f ca="1">INDIRECT($A145&amp;"!k8")</f>
        <v>0</v>
      </c>
      <c r="L145" s="88">
        <f ca="1">INDIRECT($A145&amp;"!l8")</f>
        <v>0</v>
      </c>
      <c r="M145" s="89">
        <f ca="1">INDIRECT($A145&amp;"!m8")</f>
        <v>0</v>
      </c>
      <c r="N145" s="90">
        <f ca="1">INDIRECT($A145&amp;"!n8")</f>
        <v>0</v>
      </c>
      <c r="O145" s="87">
        <f ca="1">INDIRECT($A145&amp;"!o8")</f>
        <v>32</v>
      </c>
      <c r="P145" s="91">
        <f ca="1">INDIRECT($A145&amp;"!p8")</f>
        <v>6</v>
      </c>
      <c r="Q145" s="90">
        <f ca="1">INDIRECT($A145&amp;"!q8")</f>
        <v>38</v>
      </c>
    </row>
    <row r="146" spans="1:17" ht="13.5">
      <c r="A146" s="71">
        <v>58</v>
      </c>
      <c r="B146" s="72" t="str">
        <f ca="1" t="shared" si="66"/>
        <v>岡山県立大学_保健福祉学部</v>
      </c>
      <c r="C146" s="73">
        <f ca="1">INDIRECT($A146&amp;"!c8")</f>
        <v>2</v>
      </c>
      <c r="D146" s="74">
        <f ca="1">INDIRECT($A146&amp;"!ｄ8")</f>
        <v>1</v>
      </c>
      <c r="E146" s="75">
        <f ca="1">INDIRECT($A146&amp;"!e8")</f>
        <v>0</v>
      </c>
      <c r="F146" s="76">
        <f ca="1">INDIRECT($A146&amp;"!f8")</f>
        <v>0</v>
      </c>
      <c r="G146" s="73">
        <f ca="1">INDIRECT($A146&amp;"!g8")</f>
        <v>0</v>
      </c>
      <c r="H146" s="74">
        <f ca="1">INDIRECT($A146&amp;"!h8")</f>
        <v>0</v>
      </c>
      <c r="I146" s="75">
        <f ca="1">INDIRECT($A146&amp;"!i8")</f>
        <v>0</v>
      </c>
      <c r="J146" s="76">
        <f ca="1">INDIRECT($A146&amp;"!j8")</f>
        <v>0</v>
      </c>
      <c r="K146" s="73">
        <f ca="1">INDIRECT($A146&amp;"!k8")</f>
        <v>0</v>
      </c>
      <c r="L146" s="74">
        <f ca="1">INDIRECT($A146&amp;"!l8")</f>
        <v>0</v>
      </c>
      <c r="M146" s="75">
        <f ca="1">INDIRECT($A146&amp;"!m8")</f>
        <v>0</v>
      </c>
      <c r="N146" s="76">
        <f ca="1">INDIRECT($A146&amp;"!n8")</f>
        <v>0</v>
      </c>
      <c r="O146" s="73">
        <f ca="1">INDIRECT($A146&amp;"!o8")</f>
        <v>2</v>
      </c>
      <c r="P146" s="37">
        <f ca="1">INDIRECT($A146&amp;"!p8")</f>
        <v>1</v>
      </c>
      <c r="Q146" s="76">
        <f ca="1">INDIRECT($A146&amp;"!q8")</f>
        <v>3</v>
      </c>
    </row>
    <row r="147" spans="1:17" ht="13.5">
      <c r="A147" s="50" t="s">
        <v>93</v>
      </c>
      <c r="B147" s="56" t="str">
        <f ca="1">INDIRECT("'"&amp;$A147&amp;"'"&amp;"!c2")</f>
        <v>岡山県立大学_情報工学部</v>
      </c>
      <c r="C147" s="53">
        <f ca="1">INDIRECT("'"&amp;$A147&amp;"'"&amp;"!c8")</f>
        <v>15</v>
      </c>
      <c r="D147" s="61">
        <f ca="1">INDIRECT("'"&amp;$A147&amp;"'"&amp;"!ｄ8")</f>
        <v>0</v>
      </c>
      <c r="E147" s="68">
        <f ca="1">INDIRECT("'"&amp;$A147&amp;"'"&amp;"!e8")</f>
        <v>8</v>
      </c>
      <c r="F147" s="46">
        <f ca="1">INDIRECT("'"&amp;$A147&amp;"'"&amp;"!f8")</f>
        <v>0</v>
      </c>
      <c r="G147" s="53">
        <f ca="1">INDIRECT("'"&amp;$A147&amp;"'"&amp;"!g8")</f>
        <v>1</v>
      </c>
      <c r="H147" s="61">
        <f ca="1">INDIRECT("'"&amp;$A147&amp;"'"&amp;"!h8")</f>
        <v>0</v>
      </c>
      <c r="I147" s="68">
        <f ca="1">INDIRECT("'"&amp;$A147&amp;"'"&amp;"!i8")</f>
        <v>0</v>
      </c>
      <c r="J147" s="46">
        <f ca="1">INDIRECT("'"&amp;$A147&amp;"'"&amp;"!j8")</f>
        <v>0</v>
      </c>
      <c r="K147" s="53">
        <f ca="1">INDIRECT("'"&amp;$A147&amp;"'"&amp;"!k8")</f>
        <v>0</v>
      </c>
      <c r="L147" s="61">
        <f ca="1">INDIRECT("'"&amp;$A147&amp;"'"&amp;"!l8")</f>
        <v>0</v>
      </c>
      <c r="M147" s="68">
        <f ca="1">INDIRECT("'"&amp;$A147&amp;"'"&amp;"!m8")</f>
        <v>0</v>
      </c>
      <c r="N147" s="46">
        <f ca="1">INDIRECT("'"&amp;$A147&amp;"'"&amp;"!n8")</f>
        <v>0</v>
      </c>
      <c r="O147" s="53">
        <f ca="1">INDIRECT("'"&amp;$A147&amp;"'"&amp;"!o8")</f>
        <v>24</v>
      </c>
      <c r="P147" s="17">
        <f ca="1">INDIRECT("'"&amp;$A147&amp;"'"&amp;"!p8")</f>
        <v>0</v>
      </c>
      <c r="Q147" s="46">
        <f ca="1">INDIRECT("'"&amp;$A147&amp;"'"&amp;"!q8")</f>
        <v>24</v>
      </c>
    </row>
    <row r="148" spans="1:17" ht="13.5">
      <c r="A148" s="92" t="s">
        <v>94</v>
      </c>
      <c r="B148" s="93" t="str">
        <f ca="1">INDIRECT("'"&amp;$A148&amp;"'"&amp;"!c2")</f>
        <v>岡山県立大学_デザイン学部</v>
      </c>
      <c r="C148" s="94">
        <f ca="1">INDIRECT("'"&amp;$A148&amp;"'"&amp;"!c8")</f>
        <v>5</v>
      </c>
      <c r="D148" s="95">
        <f ca="1">INDIRECT("'"&amp;$A148&amp;"'"&amp;"!ｄ8")</f>
        <v>5</v>
      </c>
      <c r="E148" s="96">
        <f ca="1">INDIRECT("'"&amp;$A148&amp;"'"&amp;"!e8")</f>
        <v>1</v>
      </c>
      <c r="F148" s="97">
        <f ca="1">INDIRECT("'"&amp;$A148&amp;"'"&amp;"!f8")</f>
        <v>2</v>
      </c>
      <c r="G148" s="94">
        <f ca="1">INDIRECT("'"&amp;$A148&amp;"'"&amp;"!g8")</f>
        <v>0</v>
      </c>
      <c r="H148" s="95">
        <f ca="1">INDIRECT("'"&amp;$A148&amp;"'"&amp;"!h8")</f>
        <v>0</v>
      </c>
      <c r="I148" s="96">
        <f ca="1">INDIRECT("'"&amp;$A148&amp;"'"&amp;"!i8")</f>
        <v>0</v>
      </c>
      <c r="J148" s="97">
        <f ca="1">INDIRECT("'"&amp;$A148&amp;"'"&amp;"!j8")</f>
        <v>0</v>
      </c>
      <c r="K148" s="94">
        <f ca="1">INDIRECT("'"&amp;$A148&amp;"'"&amp;"!k8")</f>
        <v>0</v>
      </c>
      <c r="L148" s="95">
        <f ca="1">INDIRECT("'"&amp;$A148&amp;"'"&amp;"!l8")</f>
        <v>0</v>
      </c>
      <c r="M148" s="96">
        <f ca="1">INDIRECT("'"&amp;$A148&amp;"'"&amp;"!m8")</f>
        <v>0</v>
      </c>
      <c r="N148" s="97">
        <f ca="1">INDIRECT("'"&amp;$A148&amp;"'"&amp;"!n8")</f>
        <v>0</v>
      </c>
      <c r="O148" s="94">
        <f ca="1">INDIRECT("'"&amp;$A148&amp;"'"&amp;"!o8")</f>
        <v>6</v>
      </c>
      <c r="P148" s="98">
        <f ca="1">INDIRECT("'"&amp;$A148&amp;"'"&amp;"!p8")</f>
        <v>7</v>
      </c>
      <c r="Q148" s="97">
        <f ca="1">INDIRECT("'"&amp;$A148&amp;"'"&amp;"!q8")</f>
        <v>13</v>
      </c>
    </row>
    <row r="149" spans="1:17" ht="13.5">
      <c r="A149" s="85">
        <v>59</v>
      </c>
      <c r="B149" s="86" t="str">
        <f ca="1" t="shared" si="66"/>
        <v>新見公立大学_看護学部</v>
      </c>
      <c r="C149" s="87">
        <f ca="1">INDIRECT($A149&amp;"!c8")</f>
        <v>0</v>
      </c>
      <c r="D149" s="88">
        <f ca="1">INDIRECT($A149&amp;"!ｄ8")</f>
        <v>0</v>
      </c>
      <c r="E149" s="89">
        <f ca="1">INDIRECT($A149&amp;"!e8")</f>
        <v>0</v>
      </c>
      <c r="F149" s="90">
        <f ca="1">INDIRECT($A149&amp;"!f8")</f>
        <v>0</v>
      </c>
      <c r="G149" s="87">
        <f ca="1">INDIRECT($A149&amp;"!g8")</f>
        <v>0</v>
      </c>
      <c r="H149" s="88">
        <f ca="1">INDIRECT($A149&amp;"!h8")</f>
        <v>0</v>
      </c>
      <c r="I149" s="89">
        <f ca="1">INDIRECT($A149&amp;"!i8")</f>
        <v>0</v>
      </c>
      <c r="J149" s="90">
        <f ca="1">INDIRECT($A149&amp;"!j8")</f>
        <v>0</v>
      </c>
      <c r="K149" s="87">
        <f ca="1">INDIRECT($A149&amp;"!k8")</f>
        <v>0</v>
      </c>
      <c r="L149" s="88">
        <f ca="1">INDIRECT($A149&amp;"!l8")</f>
        <v>0</v>
      </c>
      <c r="M149" s="89">
        <f ca="1">INDIRECT($A149&amp;"!m8")</f>
        <v>0</v>
      </c>
      <c r="N149" s="90">
        <f ca="1">INDIRECT($A149&amp;"!n8")</f>
        <v>0</v>
      </c>
      <c r="O149" s="87">
        <f ca="1">INDIRECT($A149&amp;"!o8")</f>
        <v>0</v>
      </c>
      <c r="P149" s="91">
        <f ca="1">INDIRECT($A149&amp;"!p8")</f>
        <v>0</v>
      </c>
      <c r="Q149" s="90">
        <f ca="1">INDIRECT($A149&amp;"!q8")</f>
        <v>0</v>
      </c>
    </row>
    <row r="150" spans="1:17" ht="13.5">
      <c r="A150" s="71">
        <v>60</v>
      </c>
      <c r="B150" s="72" t="str">
        <f ca="1" t="shared" si="66"/>
        <v>県立広島大学_人間文化学部</v>
      </c>
      <c r="C150" s="73">
        <f ca="1">INDIRECT($A150&amp;"!c8")</f>
        <v>2</v>
      </c>
      <c r="D150" s="74">
        <f ca="1">INDIRECT($A150&amp;"!ｄ8")</f>
        <v>7</v>
      </c>
      <c r="E150" s="75">
        <f ca="1">INDIRECT($A150&amp;"!e8")</f>
        <v>3</v>
      </c>
      <c r="F150" s="76">
        <f ca="1">INDIRECT($A150&amp;"!f8")</f>
        <v>1</v>
      </c>
      <c r="G150" s="73">
        <f ca="1">INDIRECT($A150&amp;"!g8")</f>
        <v>1</v>
      </c>
      <c r="H150" s="74">
        <f ca="1">INDIRECT($A150&amp;"!h8")</f>
        <v>2</v>
      </c>
      <c r="I150" s="75">
        <f ca="1">INDIRECT($A150&amp;"!i8")</f>
        <v>0</v>
      </c>
      <c r="J150" s="76">
        <f ca="1">INDIRECT($A150&amp;"!j8")</f>
        <v>0</v>
      </c>
      <c r="K150" s="73">
        <f ca="1">INDIRECT($A150&amp;"!k8")</f>
        <v>0</v>
      </c>
      <c r="L150" s="74">
        <f ca="1">INDIRECT($A150&amp;"!l8")</f>
        <v>0</v>
      </c>
      <c r="M150" s="75">
        <f ca="1">INDIRECT($A150&amp;"!m8")</f>
        <v>0</v>
      </c>
      <c r="N150" s="76">
        <f ca="1">INDIRECT($A150&amp;"!n8")</f>
        <v>0</v>
      </c>
      <c r="O150" s="73">
        <f ca="1">INDIRECT($A150&amp;"!o8")</f>
        <v>6</v>
      </c>
      <c r="P150" s="37">
        <f ca="1">INDIRECT($A150&amp;"!p8")</f>
        <v>10</v>
      </c>
      <c r="Q150" s="76">
        <f ca="1">INDIRECT($A150&amp;"!q8")</f>
        <v>16</v>
      </c>
    </row>
    <row r="151" spans="1:17" ht="13.5">
      <c r="A151" s="50" t="s">
        <v>95</v>
      </c>
      <c r="B151" s="56" t="str">
        <f ca="1">INDIRECT("'"&amp;$A151&amp;"'"&amp;"!c2")</f>
        <v>県立広島大学_経営情報学部</v>
      </c>
      <c r="C151" s="53">
        <f ca="1" t="shared" si="67" ref="C151:C158">INDIRECT("'"&amp;$A151&amp;"'"&amp;"!c8")</f>
        <v>3</v>
      </c>
      <c r="D151" s="61">
        <f ca="1">INDIRECT("'"&amp;$A151&amp;"'"&amp;"!ｄ8")</f>
        <v>1</v>
      </c>
      <c r="E151" s="68">
        <f ca="1">INDIRECT("'"&amp;$A151&amp;"'"&amp;"!e8")</f>
        <v>0</v>
      </c>
      <c r="F151" s="46">
        <f ca="1">INDIRECT("'"&amp;$A151&amp;"'"&amp;"!f8")</f>
        <v>1</v>
      </c>
      <c r="G151" s="53">
        <f ca="1">INDIRECT("'"&amp;$A151&amp;"'"&amp;"!g8")</f>
        <v>0</v>
      </c>
      <c r="H151" s="61">
        <f ca="1">INDIRECT("'"&amp;$A151&amp;"'"&amp;"!h8")</f>
        <v>0</v>
      </c>
      <c r="I151" s="68">
        <f ca="1">INDIRECT("'"&amp;$A151&amp;"'"&amp;"!i8")</f>
        <v>0</v>
      </c>
      <c r="J151" s="46">
        <f ca="1" t="shared" si="68" ref="J151:J164">INDIRECT("'"&amp;$A151&amp;"'"&amp;"!j8")</f>
        <v>0</v>
      </c>
      <c r="K151" s="53">
        <f ca="1">INDIRECT("'"&amp;$A151&amp;"'"&amp;"!k8")</f>
        <v>0</v>
      </c>
      <c r="L151" s="61">
        <f ca="1">INDIRECT("'"&amp;$A151&amp;"'"&amp;"!l8")</f>
        <v>0</v>
      </c>
      <c r="M151" s="68">
        <f ca="1">INDIRECT("'"&amp;$A151&amp;"'"&amp;"!m8")</f>
        <v>0</v>
      </c>
      <c r="N151" s="46">
        <f ca="1">INDIRECT("'"&amp;$A151&amp;"'"&amp;"!n8")</f>
        <v>0</v>
      </c>
      <c r="O151" s="53">
        <f ca="1">INDIRECT("'"&amp;$A151&amp;"'"&amp;"!o8")</f>
        <v>3</v>
      </c>
      <c r="P151" s="17">
        <f ca="1">INDIRECT("'"&amp;$A151&amp;"'"&amp;"!p8")</f>
        <v>2</v>
      </c>
      <c r="Q151" s="46">
        <f ca="1">INDIRECT("'"&amp;$A151&amp;"'"&amp;"!q8")</f>
        <v>5</v>
      </c>
    </row>
    <row r="152" spans="1:17" ht="13.5">
      <c r="A152" s="50" t="s">
        <v>96</v>
      </c>
      <c r="B152" s="56" t="str">
        <f ca="1">INDIRECT("'"&amp;$A152&amp;"'"&amp;"!c2")</f>
        <v>県立広島大学_生命環境学部</v>
      </c>
      <c r="C152" s="53">
        <f ca="1" t="shared" si="67"/>
        <v>14</v>
      </c>
      <c r="D152" s="61">
        <f ca="1">INDIRECT("'"&amp;$A152&amp;"'"&amp;"!ｄ8")</f>
        <v>2</v>
      </c>
      <c r="E152" s="68">
        <f ca="1">INDIRECT("'"&amp;$A152&amp;"'"&amp;"!e8")</f>
        <v>4</v>
      </c>
      <c r="F152" s="46">
        <f ca="1">INDIRECT("'"&amp;$A152&amp;"'"&amp;"!f8")</f>
        <v>2</v>
      </c>
      <c r="G152" s="53">
        <f ca="1">INDIRECT("'"&amp;$A152&amp;"'"&amp;"!g8")</f>
        <v>4</v>
      </c>
      <c r="H152" s="61">
        <f ca="1">INDIRECT("'"&amp;$A152&amp;"'"&amp;"!h8")</f>
        <v>0</v>
      </c>
      <c r="I152" s="68">
        <f ca="1">INDIRECT("'"&amp;$A152&amp;"'"&amp;"!i8")</f>
        <v>0</v>
      </c>
      <c r="J152" s="46">
        <f ca="1" t="shared" si="68"/>
        <v>0</v>
      </c>
      <c r="K152" s="53">
        <f ca="1">INDIRECT("'"&amp;$A152&amp;"'"&amp;"!k8")</f>
        <v>0</v>
      </c>
      <c r="L152" s="61">
        <f ca="1">INDIRECT("'"&amp;$A152&amp;"'"&amp;"!l8")</f>
        <v>0</v>
      </c>
      <c r="M152" s="68">
        <f ca="1">INDIRECT("'"&amp;$A152&amp;"'"&amp;"!m8")</f>
        <v>0</v>
      </c>
      <c r="N152" s="46">
        <f ca="1">INDIRECT("'"&amp;$A152&amp;"'"&amp;"!n8")</f>
        <v>0</v>
      </c>
      <c r="O152" s="53">
        <f ca="1">INDIRECT("'"&amp;$A152&amp;"'"&amp;"!o8")</f>
        <v>22</v>
      </c>
      <c r="P152" s="17">
        <f ca="1">INDIRECT("'"&amp;$A152&amp;"'"&amp;"!p8")</f>
        <v>4</v>
      </c>
      <c r="Q152" s="46">
        <f ca="1">INDIRECT("'"&amp;$A152&amp;"'"&amp;"!q8")</f>
        <v>26</v>
      </c>
    </row>
    <row r="153" spans="1:17" ht="13.5">
      <c r="A153" s="92" t="s">
        <v>97</v>
      </c>
      <c r="B153" s="93" t="str">
        <f ca="1">INDIRECT("'"&amp;$A153&amp;"'"&amp;"!c2")</f>
        <v>県立広島大学_保健福祉学部</v>
      </c>
      <c r="C153" s="94">
        <f ca="1" t="shared" si="67"/>
        <v>2</v>
      </c>
      <c r="D153" s="95">
        <f ca="1">INDIRECT("'"&amp;$A153&amp;"'"&amp;"!ｄ8")</f>
        <v>7</v>
      </c>
      <c r="E153" s="96">
        <f ca="1">INDIRECT("'"&amp;$A153&amp;"'"&amp;"!e8")</f>
        <v>0</v>
      </c>
      <c r="F153" s="97">
        <f ca="1">INDIRECT("'"&amp;$A153&amp;"'"&amp;"!f8")</f>
        <v>3</v>
      </c>
      <c r="G153" s="94">
        <f ca="1">INDIRECT("'"&amp;$A153&amp;"'"&amp;"!g8")</f>
        <v>1</v>
      </c>
      <c r="H153" s="95">
        <f ca="1">INDIRECT("'"&amp;$A153&amp;"'"&amp;"!h8")</f>
        <v>0</v>
      </c>
      <c r="I153" s="96">
        <f ca="1">INDIRECT("'"&amp;$A153&amp;"'"&amp;"!i8")</f>
        <v>0</v>
      </c>
      <c r="J153" s="97">
        <f ca="1" t="shared" si="68"/>
        <v>0</v>
      </c>
      <c r="K153" s="94">
        <f ca="1">INDIRECT("'"&amp;$A153&amp;"'"&amp;"!k8")</f>
        <v>0</v>
      </c>
      <c r="L153" s="95">
        <f ca="1">INDIRECT("'"&amp;$A153&amp;"'"&amp;"!l8")</f>
        <v>0</v>
      </c>
      <c r="M153" s="96">
        <f ca="1">INDIRECT("'"&amp;$A153&amp;"'"&amp;"!m8")</f>
        <v>0</v>
      </c>
      <c r="N153" s="97">
        <f ca="1">INDIRECT("'"&amp;$A153&amp;"'"&amp;"!n8")</f>
        <v>0</v>
      </c>
      <c r="O153" s="94">
        <f ca="1">INDIRECT("'"&amp;$A153&amp;"'"&amp;"!o8")</f>
        <v>3</v>
      </c>
      <c r="P153" s="98">
        <f ca="1">INDIRECT("'"&amp;$A153&amp;"'"&amp;"!p8")</f>
        <v>10</v>
      </c>
      <c r="Q153" s="97">
        <f ca="1">INDIRECT("'"&amp;$A153&amp;"'"&amp;"!q8")</f>
        <v>13</v>
      </c>
    </row>
    <row r="154" spans="1:17" ht="13.5">
      <c r="A154" s="49">
        <v>61</v>
      </c>
      <c r="B154" s="55" t="str">
        <f ca="1" t="shared" si="66"/>
        <v>広島市立大学_国際学部（群）</v>
      </c>
      <c r="C154" s="52">
        <f ca="1">INDIRECT($A154&amp;"!c8")</f>
        <v>2</v>
      </c>
      <c r="D154" s="60">
        <f ca="1">INDIRECT($A154&amp;"!ｄ8")</f>
        <v>13</v>
      </c>
      <c r="E154" s="67">
        <f ca="1">INDIRECT($A154&amp;"!e8")</f>
        <v>1</v>
      </c>
      <c r="F154" s="45">
        <f ca="1">INDIRECT($A154&amp;"!f8")</f>
        <v>2</v>
      </c>
      <c r="G154" s="52">
        <f ca="1">INDIRECT($A154&amp;"!g8")</f>
        <v>0</v>
      </c>
      <c r="H154" s="60">
        <f ca="1">INDIRECT($A154&amp;"!h8")</f>
        <v>1</v>
      </c>
      <c r="I154" s="67">
        <f ca="1">INDIRECT($A154&amp;"!i8")</f>
        <v>0</v>
      </c>
      <c r="J154" s="45">
        <f ca="1">INDIRECT($A154&amp;"!j8")</f>
        <v>0</v>
      </c>
      <c r="K154" s="52">
        <f ca="1">INDIRECT($A154&amp;"!k8")</f>
        <v>0</v>
      </c>
      <c r="L154" s="60">
        <f ca="1">INDIRECT($A154&amp;"!l8")</f>
        <v>1</v>
      </c>
      <c r="M154" s="67">
        <f ca="1">INDIRECT($A154&amp;"!m8")</f>
        <v>0</v>
      </c>
      <c r="N154" s="45">
        <f ca="1">INDIRECT($A154&amp;"!n8")</f>
        <v>0</v>
      </c>
      <c r="O154" s="52">
        <f ca="1">INDIRECT($A154&amp;"!o8")</f>
        <v>3</v>
      </c>
      <c r="P154" s="44">
        <f ca="1">INDIRECT($A154&amp;"!p8")</f>
        <v>17</v>
      </c>
      <c r="Q154" s="45">
        <f ca="1">INDIRECT($A154&amp;"!q8")</f>
        <v>20</v>
      </c>
    </row>
    <row r="155" spans="1:17" ht="13.5">
      <c r="A155" s="50" t="s">
        <v>98</v>
      </c>
      <c r="B155" s="56" t="str">
        <f ca="1">INDIRECT("'"&amp;$A155&amp;"'"&amp;"!c2")</f>
        <v>広島市立大学_情報科学部</v>
      </c>
      <c r="C155" s="53">
        <f ca="1" t="shared" si="67"/>
        <v>43</v>
      </c>
      <c r="D155" s="61">
        <f ca="1">INDIRECT("'"&amp;$A155&amp;"'"&amp;"!ｄ8")</f>
        <v>2</v>
      </c>
      <c r="E155" s="68">
        <f ca="1">INDIRECT("'"&amp;$A155&amp;"'"&amp;"!e8")</f>
        <v>16</v>
      </c>
      <c r="F155" s="46">
        <f ca="1">INDIRECT("'"&amp;$A155&amp;"'"&amp;"!f8")</f>
        <v>0</v>
      </c>
      <c r="G155" s="53">
        <f ca="1">INDIRECT("'"&amp;$A155&amp;"'"&amp;"!g8")</f>
        <v>3</v>
      </c>
      <c r="H155" s="61">
        <f ca="1">INDIRECT("'"&amp;$A155&amp;"'"&amp;"!h8")</f>
        <v>0</v>
      </c>
      <c r="I155" s="68">
        <f ca="1">INDIRECT("'"&amp;$A155&amp;"'"&amp;"!i8")</f>
        <v>1</v>
      </c>
      <c r="J155" s="46">
        <f ca="1" t="shared" si="68"/>
        <v>0</v>
      </c>
      <c r="K155" s="53">
        <f ca="1">INDIRECT("'"&amp;$A155&amp;"'"&amp;"!k8")</f>
        <v>2</v>
      </c>
      <c r="L155" s="61">
        <f ca="1">INDIRECT("'"&amp;$A155&amp;"'"&amp;"!l8")</f>
        <v>0</v>
      </c>
      <c r="M155" s="68">
        <f ca="1">INDIRECT("'"&amp;$A155&amp;"'"&amp;"!m8")</f>
        <v>0</v>
      </c>
      <c r="N155" s="46">
        <f ca="1">INDIRECT("'"&amp;$A155&amp;"'"&amp;"!n8")</f>
        <v>0</v>
      </c>
      <c r="O155" s="53">
        <f ca="1" t="shared" si="69" ref="O155:O164">INDIRECT("'"&amp;$A155&amp;"'"&amp;"!o8")</f>
        <v>65</v>
      </c>
      <c r="P155" s="17">
        <f ca="1">INDIRECT("'"&amp;$A155&amp;"'"&amp;"!p8")</f>
        <v>2</v>
      </c>
      <c r="Q155" s="46">
        <f ca="1">INDIRECT("'"&amp;$A155&amp;"'"&amp;"!q8")</f>
        <v>67</v>
      </c>
    </row>
    <row r="156" spans="1:17" ht="13.5">
      <c r="A156" s="51" t="s">
        <v>99</v>
      </c>
      <c r="B156" s="57" t="str">
        <f ca="1">INDIRECT("'"&amp;$A156&amp;"'"&amp;"!c2")</f>
        <v>広島市立大学_芸術学部</v>
      </c>
      <c r="C156" s="54">
        <f ca="1" t="shared" si="67"/>
        <v>1</v>
      </c>
      <c r="D156" s="62">
        <f ca="1">INDIRECT("'"&amp;$A156&amp;"'"&amp;"!ｄ8")</f>
        <v>8</v>
      </c>
      <c r="E156" s="69">
        <f ca="1">INDIRECT("'"&amp;$A156&amp;"'"&amp;"!e8")</f>
        <v>1</v>
      </c>
      <c r="F156" s="48">
        <f ca="1">INDIRECT("'"&amp;$A156&amp;"'"&amp;"!f8")</f>
        <v>2</v>
      </c>
      <c r="G156" s="54">
        <f ca="1">INDIRECT("'"&amp;$A156&amp;"'"&amp;"!g8")</f>
        <v>0</v>
      </c>
      <c r="H156" s="62">
        <f ca="1">INDIRECT("'"&amp;$A156&amp;"'"&amp;"!h8")</f>
        <v>0</v>
      </c>
      <c r="I156" s="69">
        <f ca="1">INDIRECT("'"&amp;$A156&amp;"'"&amp;"!i8")</f>
        <v>0</v>
      </c>
      <c r="J156" s="48">
        <f ca="1" t="shared" si="68"/>
        <v>0</v>
      </c>
      <c r="K156" s="54">
        <f ca="1">INDIRECT("'"&amp;$A156&amp;"'"&amp;"!k8")</f>
        <v>0</v>
      </c>
      <c r="L156" s="62">
        <f ca="1">INDIRECT("'"&amp;$A156&amp;"'"&amp;"!l8")</f>
        <v>0</v>
      </c>
      <c r="M156" s="69">
        <f ca="1">INDIRECT("'"&amp;$A156&amp;"'"&amp;"!m8")</f>
        <v>0</v>
      </c>
      <c r="N156" s="48">
        <f ca="1">INDIRECT("'"&amp;$A156&amp;"'"&amp;"!n8")</f>
        <v>0</v>
      </c>
      <c r="O156" s="54">
        <f ca="1" t="shared" si="69"/>
        <v>2</v>
      </c>
      <c r="P156" s="47">
        <f ca="1">INDIRECT("'"&amp;$A156&amp;"'"&amp;"!p8")</f>
        <v>10</v>
      </c>
      <c r="Q156" s="48">
        <f ca="1">INDIRECT("'"&amp;$A156&amp;"'"&amp;"!q8")</f>
        <v>12</v>
      </c>
    </row>
    <row r="157" spans="1:17" ht="13.5">
      <c r="A157" s="71">
        <v>62</v>
      </c>
      <c r="B157" s="72" t="str">
        <f ca="1" t="shared" si="66"/>
        <v>尾道大学_経済情報学部</v>
      </c>
      <c r="C157" s="73">
        <f ca="1">INDIRECT($A157&amp;"!c8")</f>
        <v>8</v>
      </c>
      <c r="D157" s="74">
        <f ca="1">INDIRECT($A157&amp;"!ｄ8")</f>
        <v>2</v>
      </c>
      <c r="E157" s="75">
        <f ca="1">INDIRECT($A157&amp;"!e8")</f>
        <v>3</v>
      </c>
      <c r="F157" s="76">
        <f ca="1">INDIRECT($A157&amp;"!f8")</f>
        <v>0</v>
      </c>
      <c r="G157" s="73">
        <f ca="1">INDIRECT($A157&amp;"!g8")</f>
        <v>2</v>
      </c>
      <c r="H157" s="74">
        <f ca="1">INDIRECT($A157&amp;"!h8")</f>
        <v>1</v>
      </c>
      <c r="I157" s="75">
        <f ca="1">INDIRECT($A157&amp;"!i8")</f>
        <v>1</v>
      </c>
      <c r="J157" s="76">
        <f ca="1">INDIRECT($A157&amp;"!j8")</f>
        <v>0</v>
      </c>
      <c r="K157" s="73">
        <f ca="1">INDIRECT($A157&amp;"!k8")</f>
        <v>0</v>
      </c>
      <c r="L157" s="74">
        <f ca="1">INDIRECT($A157&amp;"!l8")</f>
        <v>0</v>
      </c>
      <c r="M157" s="75">
        <f ca="1">INDIRECT($A157&amp;"!m8")</f>
        <v>0</v>
      </c>
      <c r="N157" s="76">
        <f ca="1">INDIRECT($A157&amp;"!n8")</f>
        <v>0</v>
      </c>
      <c r="O157" s="73">
        <f ca="1">INDIRECT($A157&amp;"!o8")</f>
        <v>14</v>
      </c>
      <c r="P157" s="37">
        <f ca="1">INDIRECT($A157&amp;"!p8")</f>
        <v>3</v>
      </c>
      <c r="Q157" s="76">
        <f ca="1">INDIRECT($A157&amp;"!q8")</f>
        <v>17</v>
      </c>
    </row>
    <row r="158" spans="1:17" ht="13.5">
      <c r="A158" s="92" t="s">
        <v>100</v>
      </c>
      <c r="B158" s="93" t="str">
        <f ca="1">INDIRECT("'"&amp;$A158&amp;"'"&amp;"!c2")</f>
        <v>尾道大学_芸術文化学部</v>
      </c>
      <c r="C158" s="94">
        <f ca="1" t="shared" si="67"/>
        <v>3</v>
      </c>
      <c r="D158" s="95">
        <f ca="1">INDIRECT("'"&amp;$A158&amp;"'"&amp;"!ｄ8")</f>
        <v>7</v>
      </c>
      <c r="E158" s="96">
        <f ca="1">INDIRECT("'"&amp;$A158&amp;"'"&amp;"!e8")</f>
        <v>1</v>
      </c>
      <c r="F158" s="97">
        <f ca="1">INDIRECT("'"&amp;$A158&amp;"'"&amp;"!f8")</f>
        <v>2</v>
      </c>
      <c r="G158" s="94">
        <f ca="1">INDIRECT("'"&amp;$A158&amp;"'"&amp;"!g8")</f>
        <v>2</v>
      </c>
      <c r="H158" s="95">
        <f ca="1">INDIRECT("'"&amp;$A158&amp;"'"&amp;"!h8")</f>
        <v>1</v>
      </c>
      <c r="I158" s="96">
        <f ca="1">INDIRECT("'"&amp;$A158&amp;"'"&amp;"!i8")</f>
        <v>0</v>
      </c>
      <c r="J158" s="97">
        <f ca="1" t="shared" si="68"/>
        <v>0</v>
      </c>
      <c r="K158" s="94">
        <f ca="1">INDIRECT("'"&amp;$A158&amp;"'"&amp;"!k8")</f>
        <v>0</v>
      </c>
      <c r="L158" s="95">
        <f ca="1">INDIRECT("'"&amp;$A158&amp;"'"&amp;"!l8")</f>
        <v>0</v>
      </c>
      <c r="M158" s="96">
        <f ca="1">INDIRECT("'"&amp;$A158&amp;"'"&amp;"!m8")</f>
        <v>0</v>
      </c>
      <c r="N158" s="97">
        <f ca="1">INDIRECT("'"&amp;$A158&amp;"'"&amp;"!n8")</f>
        <v>0</v>
      </c>
      <c r="O158" s="94">
        <f ca="1" t="shared" si="69"/>
        <v>6</v>
      </c>
      <c r="P158" s="98">
        <f ca="1">INDIRECT("'"&amp;$A158&amp;"'"&amp;"!p8")</f>
        <v>10</v>
      </c>
      <c r="Q158" s="97">
        <f ca="1">INDIRECT("'"&amp;$A158&amp;"'"&amp;"!q8")</f>
        <v>16</v>
      </c>
    </row>
    <row r="159" spans="1:17" ht="13.5">
      <c r="A159" s="49">
        <v>63</v>
      </c>
      <c r="B159" s="55" t="str">
        <f ca="1" t="shared" si="66"/>
        <v>福山市立大学_教育学部</v>
      </c>
      <c r="C159" s="52">
        <f ca="1">INDIRECT($A159&amp;"!c8")</f>
        <v>0</v>
      </c>
      <c r="D159" s="60">
        <f ca="1">INDIRECT($A159&amp;"!ｄ8")</f>
        <v>0</v>
      </c>
      <c r="E159" s="67">
        <f ca="1">INDIRECT($A159&amp;"!e8")</f>
        <v>0</v>
      </c>
      <c r="F159" s="45">
        <f ca="1">INDIRECT($A159&amp;"!f8")</f>
        <v>0</v>
      </c>
      <c r="G159" s="52">
        <f ca="1">INDIRECT($A159&amp;"!g8")</f>
        <v>0</v>
      </c>
      <c r="H159" s="60">
        <f ca="1">INDIRECT($A159&amp;"!h8")</f>
        <v>0</v>
      </c>
      <c r="I159" s="67">
        <f ca="1">INDIRECT($A159&amp;"!i8")</f>
        <v>0</v>
      </c>
      <c r="J159" s="45">
        <f ca="1">INDIRECT($A159&amp;"!j8")</f>
        <v>0</v>
      </c>
      <c r="K159" s="52">
        <f ca="1">INDIRECT($A159&amp;"!k8")</f>
        <v>0</v>
      </c>
      <c r="L159" s="60">
        <f ca="1">INDIRECT($A159&amp;"!l8")</f>
        <v>0</v>
      </c>
      <c r="M159" s="67">
        <f ca="1">INDIRECT($A159&amp;"!m8")</f>
        <v>0</v>
      </c>
      <c r="N159" s="45">
        <f ca="1">INDIRECT($A159&amp;"!n8")</f>
        <v>0</v>
      </c>
      <c r="O159" s="52">
        <f ca="1">INDIRECT($A159&amp;"!o8")</f>
        <v>0</v>
      </c>
      <c r="P159" s="44">
        <f ca="1">INDIRECT($A159&amp;"!p8")</f>
        <v>0</v>
      </c>
      <c r="Q159" s="45">
        <f ca="1">INDIRECT($A159&amp;"!q8")</f>
        <v>0</v>
      </c>
    </row>
    <row r="160" spans="1:17" ht="13.5">
      <c r="A160" s="51" t="s">
        <v>101</v>
      </c>
      <c r="B160" s="57" t="str">
        <f ca="1">INDIRECT("'"&amp;$A160&amp;"'"&amp;"!c2")</f>
        <v>福山市立大学_都市経営学部</v>
      </c>
      <c r="C160" s="54">
        <f ca="1">INDIRECT("'"&amp;$A160&amp;"'"&amp;"!c8")</f>
        <v>0</v>
      </c>
      <c r="D160" s="62">
        <f ca="1">INDIRECT("'"&amp;$A160&amp;"'"&amp;"!ｄ8")</f>
        <v>0</v>
      </c>
      <c r="E160" s="69">
        <f ca="1">INDIRECT("'"&amp;$A160&amp;"'"&amp;"!e8")</f>
        <v>0</v>
      </c>
      <c r="F160" s="48">
        <f ca="1">INDIRECT("'"&amp;$A160&amp;"'"&amp;"!f8")</f>
        <v>0</v>
      </c>
      <c r="G160" s="54">
        <f ca="1">INDIRECT("'"&amp;$A160&amp;"'"&amp;"!g8")</f>
        <v>0</v>
      </c>
      <c r="H160" s="62">
        <f ca="1">INDIRECT("'"&amp;$A160&amp;"'"&amp;"!h8")</f>
        <v>0</v>
      </c>
      <c r="I160" s="69">
        <f ca="1">INDIRECT("'"&amp;$A160&amp;"'"&amp;"!i8")</f>
        <v>0</v>
      </c>
      <c r="J160" s="48">
        <f ca="1" t="shared" si="68"/>
        <v>0</v>
      </c>
      <c r="K160" s="54">
        <f ca="1">INDIRECT("'"&amp;$A160&amp;"'"&amp;"!k8")</f>
        <v>0</v>
      </c>
      <c r="L160" s="62">
        <f ca="1">INDIRECT("'"&amp;$A160&amp;"'"&amp;"!l8")</f>
        <v>0</v>
      </c>
      <c r="M160" s="69">
        <f ca="1">INDIRECT("'"&amp;$A160&amp;"'"&amp;"!m8")</f>
        <v>0</v>
      </c>
      <c r="N160" s="48">
        <f ca="1">INDIRECT("'"&amp;$A160&amp;"'"&amp;"!n8")</f>
        <v>0</v>
      </c>
      <c r="O160" s="54">
        <f ca="1" t="shared" si="69"/>
        <v>0</v>
      </c>
      <c r="P160" s="47">
        <f ca="1">INDIRECT("'"&amp;$A160&amp;"'"&amp;"!p8")</f>
        <v>0</v>
      </c>
      <c r="Q160" s="48">
        <f ca="1">INDIRECT("'"&amp;$A160&amp;"'"&amp;"!q8")</f>
        <v>0</v>
      </c>
    </row>
    <row r="161" spans="1:17" ht="13.5">
      <c r="A161" s="71">
        <v>64</v>
      </c>
      <c r="B161" s="72" t="str">
        <f ca="1" t="shared" si="66"/>
        <v>山口県立大学_国際文化学部</v>
      </c>
      <c r="C161" s="73">
        <f ca="1">INDIRECT($A161&amp;"!c8")</f>
        <v>1</v>
      </c>
      <c r="D161" s="74">
        <f ca="1">INDIRECT($A161&amp;"!ｄ8")</f>
        <v>6</v>
      </c>
      <c r="E161" s="75">
        <f ca="1">INDIRECT($A161&amp;"!e8")</f>
        <v>2</v>
      </c>
      <c r="F161" s="76">
        <f ca="1">INDIRECT($A161&amp;"!f8")</f>
        <v>1</v>
      </c>
      <c r="G161" s="73">
        <f ca="1">INDIRECT($A161&amp;"!g8")</f>
        <v>0</v>
      </c>
      <c r="H161" s="74">
        <f ca="1">INDIRECT($A161&amp;"!h8")</f>
        <v>0</v>
      </c>
      <c r="I161" s="75">
        <f ca="1">INDIRECT($A161&amp;"!i8")</f>
        <v>0</v>
      </c>
      <c r="J161" s="76">
        <f ca="1">INDIRECT($A161&amp;"!j8")</f>
        <v>0</v>
      </c>
      <c r="K161" s="73">
        <f ca="1">INDIRECT($A161&amp;"!k8")</f>
        <v>0</v>
      </c>
      <c r="L161" s="74">
        <f ca="1">INDIRECT($A161&amp;"!l8")</f>
        <v>0</v>
      </c>
      <c r="M161" s="75">
        <f ca="1">INDIRECT($A161&amp;"!m8")</f>
        <v>0</v>
      </c>
      <c r="N161" s="76">
        <f ca="1">INDIRECT($A161&amp;"!n8")</f>
        <v>0</v>
      </c>
      <c r="O161" s="73">
        <f ca="1">INDIRECT($A161&amp;"!o8")</f>
        <v>3</v>
      </c>
      <c r="P161" s="37">
        <f ca="1">INDIRECT($A161&amp;"!p8")</f>
        <v>7</v>
      </c>
      <c r="Q161" s="76">
        <f ca="1">INDIRECT($A161&amp;"!q8")</f>
        <v>10</v>
      </c>
    </row>
    <row r="162" spans="1:17" ht="13.5">
      <c r="A162" s="50" t="s">
        <v>102</v>
      </c>
      <c r="B162" s="56" t="str">
        <f ca="1">INDIRECT("'"&amp;$A162&amp;"'"&amp;"!c2")</f>
        <v>山口県立大学_社会福祉学部</v>
      </c>
      <c r="C162" s="53">
        <f ca="1">INDIRECT("'"&amp;$A162&amp;"'"&amp;"!c8")</f>
        <v>0</v>
      </c>
      <c r="D162" s="61">
        <f ca="1">INDIRECT("'"&amp;$A162&amp;"'"&amp;"!ｄ8")</f>
        <v>1</v>
      </c>
      <c r="E162" s="68">
        <f ca="1">INDIRECT("'"&amp;$A162&amp;"'"&amp;"!e8")</f>
        <v>0</v>
      </c>
      <c r="F162" s="46">
        <f ca="1">INDIRECT("'"&amp;$A162&amp;"'"&amp;"!f8")</f>
        <v>0</v>
      </c>
      <c r="G162" s="53">
        <f ca="1">INDIRECT("'"&amp;$A162&amp;"'"&amp;"!g8")</f>
        <v>0</v>
      </c>
      <c r="H162" s="61">
        <f ca="1">INDIRECT("'"&amp;$A162&amp;"'"&amp;"!h8")</f>
        <v>0</v>
      </c>
      <c r="I162" s="68">
        <f ca="1">INDIRECT("'"&amp;$A162&amp;"'"&amp;"!i8")</f>
        <v>1</v>
      </c>
      <c r="J162" s="46">
        <f ca="1" t="shared" si="68"/>
        <v>0</v>
      </c>
      <c r="K162" s="53">
        <f ca="1">INDIRECT("'"&amp;$A162&amp;"'"&amp;"!k8")</f>
        <v>0</v>
      </c>
      <c r="L162" s="61">
        <f ca="1">INDIRECT("'"&amp;$A162&amp;"'"&amp;"!l8")</f>
        <v>1</v>
      </c>
      <c r="M162" s="68">
        <f ca="1">INDIRECT("'"&amp;$A162&amp;"'"&amp;"!m8")</f>
        <v>0</v>
      </c>
      <c r="N162" s="46">
        <f ca="1">INDIRECT("'"&amp;$A162&amp;"'"&amp;"!n8")</f>
        <v>0</v>
      </c>
      <c r="O162" s="53">
        <f ca="1" t="shared" si="69"/>
        <v>1</v>
      </c>
      <c r="P162" s="17">
        <f ca="1">INDIRECT("'"&amp;$A162&amp;"'"&amp;"!p8")</f>
        <v>2</v>
      </c>
      <c r="Q162" s="46">
        <f ca="1">INDIRECT("'"&amp;$A162&amp;"'"&amp;"!q8")</f>
        <v>3</v>
      </c>
    </row>
    <row r="163" spans="1:17" ht="13.5">
      <c r="A163" s="50" t="s">
        <v>103</v>
      </c>
      <c r="B163" s="56" t="str">
        <f ca="1">INDIRECT("'"&amp;$A163&amp;"'"&amp;"!c2")</f>
        <v>山口県立大学_看護栄養学部</v>
      </c>
      <c r="C163" s="53">
        <f ca="1">INDIRECT("'"&amp;$A163&amp;"'"&amp;"!c8")</f>
        <v>0</v>
      </c>
      <c r="D163" s="61">
        <f ca="1">INDIRECT("'"&amp;$A163&amp;"'"&amp;"!ｄ8")</f>
        <v>1</v>
      </c>
      <c r="E163" s="68">
        <f ca="1">INDIRECT("'"&amp;$A163&amp;"'"&amp;"!e8")</f>
        <v>0</v>
      </c>
      <c r="F163" s="46">
        <f ca="1">INDIRECT("'"&amp;$A163&amp;"'"&amp;"!f8")</f>
        <v>0</v>
      </c>
      <c r="G163" s="53">
        <f ca="1">INDIRECT("'"&amp;$A163&amp;"'"&amp;"!g8")</f>
        <v>0</v>
      </c>
      <c r="H163" s="61">
        <f ca="1">INDIRECT("'"&amp;$A163&amp;"'"&amp;"!h8")</f>
        <v>0</v>
      </c>
      <c r="I163" s="68">
        <f ca="1">INDIRECT("'"&amp;$A163&amp;"'"&amp;"!i8")</f>
        <v>0</v>
      </c>
      <c r="J163" s="46">
        <f ca="1" t="shared" si="68"/>
        <v>0</v>
      </c>
      <c r="K163" s="53">
        <f ca="1">INDIRECT("'"&amp;$A163&amp;"'"&amp;"!k8")</f>
        <v>0</v>
      </c>
      <c r="L163" s="61">
        <f ca="1">INDIRECT("'"&amp;$A163&amp;"'"&amp;"!l8")</f>
        <v>0</v>
      </c>
      <c r="M163" s="68">
        <f ca="1">INDIRECT("'"&amp;$A163&amp;"'"&amp;"!m8")</f>
        <v>0</v>
      </c>
      <c r="N163" s="46">
        <f ca="1">INDIRECT("'"&amp;$A163&amp;"'"&amp;"!n8")</f>
        <v>0</v>
      </c>
      <c r="O163" s="53">
        <f ca="1" t="shared" si="69"/>
        <v>0</v>
      </c>
      <c r="P163" s="17">
        <f ca="1">INDIRECT("'"&amp;$A163&amp;"'"&amp;"!p8")</f>
        <v>1</v>
      </c>
      <c r="Q163" s="46">
        <f ca="1">INDIRECT("'"&amp;$A163&amp;"'"&amp;"!q8")</f>
        <v>1</v>
      </c>
    </row>
    <row r="164" spans="1:17" ht="13.5">
      <c r="A164" s="92" t="s">
        <v>104</v>
      </c>
      <c r="B164" s="93" t="str">
        <f ca="1">INDIRECT("'"&amp;$A164&amp;"'"&amp;"!c2")</f>
        <v>山口県立大学_生活科学部</v>
      </c>
      <c r="C164" s="94">
        <f ca="1">INDIRECT("'"&amp;$A164&amp;"'"&amp;"!c8")</f>
        <v>0</v>
      </c>
      <c r="D164" s="95">
        <f ca="1">INDIRECT("'"&amp;$A164&amp;"'"&amp;"!ｄ8")</f>
        <v>0</v>
      </c>
      <c r="E164" s="96">
        <f ca="1">INDIRECT("'"&amp;$A164&amp;"'"&amp;"!e8")</f>
        <v>0</v>
      </c>
      <c r="F164" s="97">
        <f ca="1">INDIRECT("'"&amp;$A164&amp;"'"&amp;"!f8")</f>
        <v>0</v>
      </c>
      <c r="G164" s="94">
        <f ca="1">INDIRECT("'"&amp;$A164&amp;"'"&amp;"!g8")</f>
        <v>1</v>
      </c>
      <c r="H164" s="95">
        <f ca="1">INDIRECT("'"&amp;$A164&amp;"'"&amp;"!h8")</f>
        <v>0</v>
      </c>
      <c r="I164" s="96">
        <f ca="1">INDIRECT("'"&amp;$A164&amp;"'"&amp;"!i8")</f>
        <v>0</v>
      </c>
      <c r="J164" s="97">
        <f ca="1" t="shared" si="68"/>
        <v>0</v>
      </c>
      <c r="K164" s="94">
        <f ca="1">INDIRECT("'"&amp;$A164&amp;"'"&amp;"!k8")</f>
        <v>0</v>
      </c>
      <c r="L164" s="95">
        <f ca="1">INDIRECT("'"&amp;$A164&amp;"'"&amp;"!l8")</f>
        <v>0</v>
      </c>
      <c r="M164" s="96">
        <f ca="1">INDIRECT("'"&amp;$A164&amp;"'"&amp;"!m8")</f>
        <v>0</v>
      </c>
      <c r="N164" s="97">
        <f ca="1">INDIRECT("'"&amp;$A164&amp;"'"&amp;"!n8")</f>
        <v>0</v>
      </c>
      <c r="O164" s="94">
        <f ca="1" t="shared" si="69"/>
        <v>1</v>
      </c>
      <c r="P164" s="98">
        <f ca="1">INDIRECT("'"&amp;$A164&amp;"'"&amp;"!p8")</f>
        <v>0</v>
      </c>
      <c r="Q164" s="97">
        <f ca="1">INDIRECT("'"&amp;$A164&amp;"'"&amp;"!q8")</f>
        <v>1</v>
      </c>
    </row>
    <row r="165" spans="1:17" ht="13.5">
      <c r="A165" s="85">
        <v>65</v>
      </c>
      <c r="B165" s="86" t="str">
        <f ca="1">INDIRECT($A165&amp;"!c2")</f>
        <v>下関市立大学_経済学部</v>
      </c>
      <c r="C165" s="87">
        <f ca="1">INDIRECT($A165&amp;"!c8")</f>
        <v>56</v>
      </c>
      <c r="D165" s="88">
        <f ca="1">INDIRECT($A165&amp;"!ｄ8")</f>
        <v>7</v>
      </c>
      <c r="E165" s="89">
        <f ca="1">INDIRECT($A165&amp;"!e8")</f>
        <v>20</v>
      </c>
      <c r="F165" s="90">
        <f ca="1">INDIRECT($A165&amp;"!f8")</f>
        <v>3</v>
      </c>
      <c r="G165" s="87">
        <f ca="1">INDIRECT($A165&amp;"!g8")</f>
        <v>10</v>
      </c>
      <c r="H165" s="88">
        <f ca="1">INDIRECT($A165&amp;"!h8")</f>
        <v>1</v>
      </c>
      <c r="I165" s="89">
        <f ca="1">INDIRECT($A165&amp;"!i8")</f>
        <v>5</v>
      </c>
      <c r="J165" s="90">
        <f ca="1">INDIRECT($A165&amp;"!j8")</f>
        <v>0</v>
      </c>
      <c r="K165" s="87">
        <f ca="1">INDIRECT($A165&amp;"!k8")</f>
        <v>0</v>
      </c>
      <c r="L165" s="88">
        <f ca="1">INDIRECT($A165&amp;"!l8")</f>
        <v>0</v>
      </c>
      <c r="M165" s="89">
        <f ca="1">INDIRECT($A165&amp;"!m8")</f>
        <v>1</v>
      </c>
      <c r="N165" s="90">
        <f ca="1">INDIRECT($A165&amp;"!n8")</f>
        <v>0</v>
      </c>
      <c r="O165" s="87">
        <f ca="1">INDIRECT($A165&amp;"!o8")</f>
        <v>92</v>
      </c>
      <c r="P165" s="91">
        <f ca="1">INDIRECT($A165&amp;"!p8")</f>
        <v>11</v>
      </c>
      <c r="Q165" s="90">
        <f ca="1">INDIRECT($A165&amp;"!q8")</f>
        <v>103</v>
      </c>
    </row>
    <row r="166" spans="1:17" ht="13.5">
      <c r="A166" s="78">
        <v>66</v>
      </c>
      <c r="B166" s="79" t="str">
        <f ca="1">INDIRECT($A166&amp;"!c2")</f>
        <v>香川県立保健医療大学_保健医療学部</v>
      </c>
      <c r="C166" s="80">
        <f ca="1">INDIRECT($A166&amp;"!c8")</f>
        <v>0</v>
      </c>
      <c r="D166" s="81">
        <f ca="1">INDIRECT($A166&amp;"!ｄ8")</f>
        <v>1</v>
      </c>
      <c r="E166" s="82">
        <f ca="1">INDIRECT($A166&amp;"!e8")</f>
        <v>0</v>
      </c>
      <c r="F166" s="83">
        <f ca="1">INDIRECT($A166&amp;"!f8")</f>
        <v>0</v>
      </c>
      <c r="G166" s="80">
        <f ca="1">INDIRECT($A166&amp;"!g8")</f>
        <v>0</v>
      </c>
      <c r="H166" s="81">
        <f ca="1">INDIRECT($A166&amp;"!h8")</f>
        <v>0</v>
      </c>
      <c r="I166" s="82">
        <f ca="1">INDIRECT($A166&amp;"!i8")</f>
        <v>0</v>
      </c>
      <c r="J166" s="83">
        <f ca="1">INDIRECT($A166&amp;"!j8")</f>
        <v>0</v>
      </c>
      <c r="K166" s="80">
        <f ca="1">INDIRECT($A166&amp;"!k8")</f>
        <v>0</v>
      </c>
      <c r="L166" s="81">
        <f ca="1">INDIRECT($A166&amp;"!l8")</f>
        <v>0</v>
      </c>
      <c r="M166" s="82">
        <f ca="1">INDIRECT($A166&amp;"!m8")</f>
        <v>0</v>
      </c>
      <c r="N166" s="83">
        <f ca="1">INDIRECT($A166&amp;"!n8")</f>
        <v>0</v>
      </c>
      <c r="O166" s="80">
        <f ca="1">INDIRECT($A166&amp;"!o8")</f>
        <v>0</v>
      </c>
      <c r="P166" s="84">
        <f ca="1">INDIRECT($A166&amp;"!p8")</f>
        <v>1</v>
      </c>
      <c r="Q166" s="83">
        <f ca="1">INDIRECT($A166&amp;"!q8")</f>
        <v>1</v>
      </c>
    </row>
    <row r="167" spans="1:17" ht="13.5">
      <c r="A167" s="85">
        <v>67</v>
      </c>
      <c r="B167" s="86" t="str">
        <f ca="1">INDIRECT($A167&amp;"!c2")</f>
        <v>愛媛県立医療技術大学_保健科学部</v>
      </c>
      <c r="C167" s="87">
        <f ca="1">INDIRECT($A167&amp;"!c8")</f>
        <v>2</v>
      </c>
      <c r="D167" s="88">
        <f ca="1">INDIRECT($A167&amp;"!ｄ8")</f>
        <v>1</v>
      </c>
      <c r="E167" s="89">
        <f ca="1">INDIRECT($A167&amp;"!e8")</f>
        <v>1</v>
      </c>
      <c r="F167" s="90">
        <f ca="1">INDIRECT($A167&amp;"!f8")</f>
        <v>1</v>
      </c>
      <c r="G167" s="87">
        <f ca="1">INDIRECT($A167&amp;"!g8")</f>
        <v>0</v>
      </c>
      <c r="H167" s="88">
        <f ca="1">INDIRECT($A167&amp;"!h8")</f>
        <v>0</v>
      </c>
      <c r="I167" s="89">
        <f ca="1">INDIRECT($A167&amp;"!i8")</f>
        <v>0</v>
      </c>
      <c r="J167" s="90">
        <f ca="1">INDIRECT($A167&amp;"!j8")</f>
        <v>0</v>
      </c>
      <c r="K167" s="87">
        <f ca="1">INDIRECT($A167&amp;"!k8")</f>
        <v>0</v>
      </c>
      <c r="L167" s="88">
        <f ca="1">INDIRECT($A167&amp;"!l8")</f>
        <v>0</v>
      </c>
      <c r="M167" s="89">
        <f ca="1">INDIRECT($A167&amp;"!m8")</f>
        <v>0</v>
      </c>
      <c r="N167" s="90">
        <f ca="1">INDIRECT($A167&amp;"!n8")</f>
        <v>0</v>
      </c>
      <c r="O167" s="87">
        <f ca="1">INDIRECT($A167&amp;"!o8")</f>
        <v>3</v>
      </c>
      <c r="P167" s="91">
        <f ca="1">INDIRECT($A167&amp;"!p8")</f>
        <v>2</v>
      </c>
      <c r="Q167" s="90">
        <f ca="1">INDIRECT($A167&amp;"!q8")</f>
        <v>5</v>
      </c>
    </row>
    <row r="168" spans="1:17" ht="13.5">
      <c r="A168" s="71">
        <v>68</v>
      </c>
      <c r="B168" s="72" t="str">
        <f ca="1">INDIRECT($A168&amp;"!c2")</f>
        <v>高知県立大学_看護学部</v>
      </c>
      <c r="C168" s="73">
        <f ca="1">INDIRECT($A168&amp;"!c8")</f>
        <v>0</v>
      </c>
      <c r="D168" s="74">
        <f ca="1">INDIRECT($A168&amp;"!ｄ8")</f>
        <v>0</v>
      </c>
      <c r="E168" s="75">
        <f ca="1">INDIRECT($A168&amp;"!e8")</f>
        <v>0</v>
      </c>
      <c r="F168" s="76">
        <f ca="1">INDIRECT($A168&amp;"!f8")</f>
        <v>0</v>
      </c>
      <c r="G168" s="73">
        <f ca="1">INDIRECT($A168&amp;"!g8")</f>
        <v>0</v>
      </c>
      <c r="H168" s="74">
        <f ca="1">INDIRECT($A168&amp;"!h8")</f>
        <v>1</v>
      </c>
      <c r="I168" s="75">
        <f ca="1">INDIRECT($A168&amp;"!i8")</f>
        <v>0</v>
      </c>
      <c r="J168" s="76">
        <f ca="1">INDIRECT($A168&amp;"!j8")</f>
        <v>0</v>
      </c>
      <c r="K168" s="73">
        <f ca="1">INDIRECT($A168&amp;"!k8")</f>
        <v>0</v>
      </c>
      <c r="L168" s="74">
        <f ca="1">INDIRECT($A168&amp;"!l8")</f>
        <v>0</v>
      </c>
      <c r="M168" s="75">
        <f ca="1">INDIRECT($A168&amp;"!m8")</f>
        <v>0</v>
      </c>
      <c r="N168" s="76">
        <f ca="1">INDIRECT($A168&amp;"!n8")</f>
        <v>0</v>
      </c>
      <c r="O168" s="73">
        <f ca="1">INDIRECT($A168&amp;"!o8")</f>
        <v>0</v>
      </c>
      <c r="P168" s="37">
        <f ca="1">INDIRECT($A168&amp;"!p8")</f>
        <v>1</v>
      </c>
      <c r="Q168" s="76">
        <f ca="1">INDIRECT($A168&amp;"!q8")</f>
        <v>1</v>
      </c>
    </row>
    <row r="169" spans="1:17" ht="13.5">
      <c r="A169" s="50" t="s">
        <v>105</v>
      </c>
      <c r="B169" s="56" t="str">
        <f ca="1">INDIRECT("'"&amp;$A169&amp;"'"&amp;"!c2")</f>
        <v>高知県立大学_社会福祉学部</v>
      </c>
      <c r="C169" s="53">
        <f ca="1" t="shared" si="70" ref="C169:C175">INDIRECT("'"&amp;$A169&amp;"'"&amp;"!c8")</f>
        <v>0</v>
      </c>
      <c r="D169" s="61">
        <f ca="1">INDIRECT("'"&amp;$A169&amp;"'"&amp;"!ｄ8")</f>
        <v>1</v>
      </c>
      <c r="E169" s="68">
        <f ca="1">INDIRECT("'"&amp;$A169&amp;"'"&amp;"!e8")</f>
        <v>0</v>
      </c>
      <c r="F169" s="46">
        <f ca="1">INDIRECT("'"&amp;$A169&amp;"'"&amp;"!f8")</f>
        <v>0</v>
      </c>
      <c r="G169" s="53">
        <f ca="1">INDIRECT("'"&amp;$A169&amp;"'"&amp;"!g8")</f>
        <v>0</v>
      </c>
      <c r="H169" s="61">
        <f ca="1">INDIRECT("'"&amp;$A169&amp;"'"&amp;"!h8")</f>
        <v>0</v>
      </c>
      <c r="I169" s="68">
        <f ca="1">INDIRECT("'"&amp;$A169&amp;"'"&amp;"!i8")</f>
        <v>0</v>
      </c>
      <c r="J169" s="46">
        <f ca="1">INDIRECT("'"&amp;$A169&amp;"'"&amp;"!j8")</f>
        <v>0</v>
      </c>
      <c r="K169" s="53">
        <f ca="1">INDIRECT("'"&amp;$A169&amp;"'"&amp;"!k8")</f>
        <v>0</v>
      </c>
      <c r="L169" s="61">
        <f ca="1">INDIRECT("'"&amp;$A169&amp;"'"&amp;"!l8")</f>
        <v>0</v>
      </c>
      <c r="M169" s="68">
        <f ca="1">INDIRECT("'"&amp;$A169&amp;"'"&amp;"!m8")</f>
        <v>0</v>
      </c>
      <c r="N169" s="46">
        <f ca="1">INDIRECT("'"&amp;$A169&amp;"'"&amp;"!n8")</f>
        <v>0</v>
      </c>
      <c r="O169" s="53">
        <f ca="1">INDIRECT("'"&amp;$A169&amp;"'"&amp;"!o8")</f>
        <v>0</v>
      </c>
      <c r="P169" s="17">
        <f ca="1">INDIRECT("'"&amp;$A169&amp;"'"&amp;"!p8")</f>
        <v>1</v>
      </c>
      <c r="Q169" s="46">
        <f ca="1">INDIRECT("'"&amp;$A169&amp;"'"&amp;"!q8")</f>
        <v>1</v>
      </c>
    </row>
    <row r="170" spans="1:17" ht="13.5">
      <c r="A170" s="50" t="s">
        <v>106</v>
      </c>
      <c r="B170" s="56" t="str">
        <f ca="1">INDIRECT("'"&amp;$A170&amp;"'"&amp;"!c2")</f>
        <v>高知県立大学_生活科学部</v>
      </c>
      <c r="C170" s="53">
        <f ca="1" t="shared" si="70"/>
        <v>0</v>
      </c>
      <c r="D170" s="61">
        <f ca="1">INDIRECT("'"&amp;$A170&amp;"'"&amp;"!ｄ8")</f>
        <v>0</v>
      </c>
      <c r="E170" s="68">
        <f ca="1">INDIRECT("'"&amp;$A170&amp;"'"&amp;"!e8")</f>
        <v>0</v>
      </c>
      <c r="F170" s="46">
        <f ca="1">INDIRECT("'"&amp;$A170&amp;"'"&amp;"!f8")</f>
        <v>3</v>
      </c>
      <c r="G170" s="53">
        <f ca="1">INDIRECT("'"&amp;$A170&amp;"'"&amp;"!g8")</f>
        <v>0</v>
      </c>
      <c r="H170" s="61">
        <f ca="1">INDIRECT("'"&amp;$A170&amp;"'"&amp;"!h8")</f>
        <v>3</v>
      </c>
      <c r="I170" s="68">
        <f ca="1">INDIRECT("'"&amp;$A170&amp;"'"&amp;"!i8")</f>
        <v>0</v>
      </c>
      <c r="J170" s="46">
        <f ca="1">INDIRECT("'"&amp;$A170&amp;"'"&amp;"!j8")</f>
        <v>0</v>
      </c>
      <c r="K170" s="53">
        <f ca="1">INDIRECT("'"&amp;$A170&amp;"'"&amp;"!k8")</f>
        <v>0</v>
      </c>
      <c r="L170" s="61">
        <f ca="1">INDIRECT("'"&amp;$A170&amp;"'"&amp;"!l8")</f>
        <v>0</v>
      </c>
      <c r="M170" s="68">
        <f ca="1">INDIRECT("'"&amp;$A170&amp;"'"&amp;"!m8")</f>
        <v>0</v>
      </c>
      <c r="N170" s="46">
        <f ca="1">INDIRECT("'"&amp;$A170&amp;"'"&amp;"!n8")</f>
        <v>0</v>
      </c>
      <c r="O170" s="53">
        <f ca="1">INDIRECT("'"&amp;$A170&amp;"'"&amp;"!o8")</f>
        <v>0</v>
      </c>
      <c r="P170" s="17">
        <f ca="1">INDIRECT("'"&amp;$A170&amp;"'"&amp;"!p8")</f>
        <v>6</v>
      </c>
      <c r="Q170" s="46">
        <f ca="1">INDIRECT("'"&amp;$A170&amp;"'"&amp;"!q8")</f>
        <v>6</v>
      </c>
    </row>
    <row r="171" spans="1:17" ht="13.5">
      <c r="A171" s="92" t="s">
        <v>107</v>
      </c>
      <c r="B171" s="93" t="str">
        <f ca="1">INDIRECT("'"&amp;$A171&amp;"'"&amp;"!c2")</f>
        <v>高知県立大学_健康栄養学部</v>
      </c>
      <c r="C171" s="94">
        <f ca="1" t="shared" si="70"/>
        <v>0</v>
      </c>
      <c r="D171" s="95">
        <f ca="1">INDIRECT("'"&amp;$A171&amp;"'"&amp;"!ｄ8")</f>
        <v>0</v>
      </c>
      <c r="E171" s="96">
        <f ca="1">INDIRECT("'"&amp;$A171&amp;"'"&amp;"!e8")</f>
        <v>0</v>
      </c>
      <c r="F171" s="97">
        <f ca="1">INDIRECT("'"&amp;$A171&amp;"'"&amp;"!f8")</f>
        <v>0</v>
      </c>
      <c r="G171" s="94">
        <f ca="1">INDIRECT("'"&amp;$A171&amp;"'"&amp;"!g8")</f>
        <v>0</v>
      </c>
      <c r="H171" s="95">
        <f ca="1">INDIRECT("'"&amp;$A171&amp;"'"&amp;"!h8")</f>
        <v>0</v>
      </c>
      <c r="I171" s="96">
        <f ca="1">INDIRECT("'"&amp;$A171&amp;"'"&amp;"!i8")</f>
        <v>0</v>
      </c>
      <c r="J171" s="97">
        <f ca="1">INDIRECT("'"&amp;$A171&amp;"'"&amp;"!j8")</f>
        <v>0</v>
      </c>
      <c r="K171" s="94">
        <f ca="1">INDIRECT("'"&amp;$A171&amp;"'"&amp;"!k8")</f>
        <v>0</v>
      </c>
      <c r="L171" s="95">
        <f ca="1">INDIRECT("'"&amp;$A171&amp;"'"&amp;"!l8")</f>
        <v>0</v>
      </c>
      <c r="M171" s="96">
        <f ca="1">INDIRECT("'"&amp;$A171&amp;"'"&amp;"!m8")</f>
        <v>0</v>
      </c>
      <c r="N171" s="97">
        <f ca="1">INDIRECT("'"&amp;$A171&amp;"'"&amp;"!n8")</f>
        <v>0</v>
      </c>
      <c r="O171" s="94">
        <f ca="1">INDIRECT("'"&amp;$A171&amp;"'"&amp;"!o8")</f>
        <v>0</v>
      </c>
      <c r="P171" s="98">
        <f ca="1">INDIRECT("'"&amp;$A171&amp;"'"&amp;"!p8")</f>
        <v>0</v>
      </c>
      <c r="Q171" s="97">
        <f ca="1">INDIRECT("'"&amp;$A171&amp;"'"&amp;"!q8")</f>
        <v>0</v>
      </c>
    </row>
    <row r="172" spans="1:17" ht="13.5">
      <c r="A172" s="49">
        <v>69</v>
      </c>
      <c r="B172" s="55" t="str">
        <f ca="1">INDIRECT($A172&amp;"!c2")</f>
        <v>高知工科大学_システム工学群</v>
      </c>
      <c r="C172" s="52">
        <f ca="1">INDIRECT($A172&amp;"!c8")</f>
        <v>0</v>
      </c>
      <c r="D172" s="60">
        <f ca="1">INDIRECT($A172&amp;"!ｄ8")</f>
        <v>0</v>
      </c>
      <c r="E172" s="67">
        <f ca="1">INDIRECT($A172&amp;"!e8")</f>
        <v>0</v>
      </c>
      <c r="F172" s="45">
        <f ca="1">INDIRECT($A172&amp;"!f8")</f>
        <v>0</v>
      </c>
      <c r="G172" s="52">
        <f ca="1">INDIRECT($A172&amp;"!g8")</f>
        <v>0</v>
      </c>
      <c r="H172" s="60">
        <f ca="1">INDIRECT($A172&amp;"!h8")</f>
        <v>0</v>
      </c>
      <c r="I172" s="67">
        <f ca="1">INDIRECT($A172&amp;"!i8")</f>
        <v>0</v>
      </c>
      <c r="J172" s="45">
        <f ca="1">INDIRECT($A172&amp;"!j8")</f>
        <v>0</v>
      </c>
      <c r="K172" s="52">
        <f ca="1">INDIRECT($A172&amp;"!k8")</f>
        <v>0</v>
      </c>
      <c r="L172" s="60">
        <f ca="1">INDIRECT($A172&amp;"!l8")</f>
        <v>0</v>
      </c>
      <c r="M172" s="67">
        <f ca="1">INDIRECT($A172&amp;"!m8")</f>
        <v>0</v>
      </c>
      <c r="N172" s="45">
        <f ca="1">INDIRECT($A172&amp;"!n8")</f>
        <v>0</v>
      </c>
      <c r="O172" s="52">
        <f ca="1">INDIRECT($A172&amp;"!o8")</f>
        <v>0</v>
      </c>
      <c r="P172" s="44">
        <f ca="1">INDIRECT($A172&amp;"!p8")</f>
        <v>0</v>
      </c>
      <c r="Q172" s="45">
        <f ca="1">INDIRECT($A172&amp;"!q8")</f>
        <v>0</v>
      </c>
    </row>
    <row r="173" spans="1:17" ht="13.5">
      <c r="A173" s="50" t="s">
        <v>108</v>
      </c>
      <c r="B173" s="56" t="str">
        <f ca="1">INDIRECT("'"&amp;$A173&amp;"'"&amp;"!c2")</f>
        <v>高知工科大学_環境理工学部</v>
      </c>
      <c r="C173" s="53">
        <f ca="1" t="shared" si="70"/>
        <v>0</v>
      </c>
      <c r="D173" s="61">
        <f ca="1">INDIRECT("'"&amp;$A173&amp;"'"&amp;"!ｄ8")</f>
        <v>0</v>
      </c>
      <c r="E173" s="68">
        <f ca="1">INDIRECT("'"&amp;$A173&amp;"'"&amp;"!e8")</f>
        <v>0</v>
      </c>
      <c r="F173" s="46">
        <f ca="1">INDIRECT("'"&amp;$A173&amp;"'"&amp;"!f8")</f>
        <v>0</v>
      </c>
      <c r="G173" s="53">
        <f ca="1">INDIRECT("'"&amp;$A173&amp;"'"&amp;"!g8")</f>
        <v>0</v>
      </c>
      <c r="H173" s="61">
        <f ca="1">INDIRECT("'"&amp;$A173&amp;"'"&amp;"!h8")</f>
        <v>0</v>
      </c>
      <c r="I173" s="68">
        <f ca="1">INDIRECT("'"&amp;$A173&amp;"'"&amp;"!i8")</f>
        <v>0</v>
      </c>
      <c r="J173" s="46">
        <f ca="1">INDIRECT("'"&amp;$A173&amp;"'"&amp;"!j8")</f>
        <v>0</v>
      </c>
      <c r="K173" s="53">
        <f ca="1">INDIRECT("'"&amp;$A173&amp;"'"&amp;"!k8")</f>
        <v>0</v>
      </c>
      <c r="L173" s="61">
        <f ca="1">INDIRECT("'"&amp;$A173&amp;"'"&amp;"!l8")</f>
        <v>0</v>
      </c>
      <c r="M173" s="68">
        <f ca="1">INDIRECT("'"&amp;$A173&amp;"'"&amp;"!m8")</f>
        <v>0</v>
      </c>
      <c r="N173" s="46">
        <f ca="1">INDIRECT("'"&amp;$A173&amp;"'"&amp;"!n8")</f>
        <v>0</v>
      </c>
      <c r="O173" s="53">
        <f ca="1">INDIRECT("'"&amp;$A173&amp;"'"&amp;"!o8")</f>
        <v>0</v>
      </c>
      <c r="P173" s="17">
        <f ca="1">INDIRECT("'"&amp;$A173&amp;"'"&amp;"!p8")</f>
        <v>0</v>
      </c>
      <c r="Q173" s="46">
        <f ca="1">INDIRECT("'"&amp;$A173&amp;"'"&amp;"!q8")</f>
        <v>0</v>
      </c>
    </row>
    <row r="174" spans="1:17" ht="13.5">
      <c r="A174" s="50" t="s">
        <v>109</v>
      </c>
      <c r="B174" s="56" t="str">
        <f ca="1">INDIRECT("'"&amp;$A174&amp;"'"&amp;"!c2")</f>
        <v>高知工科大学_情報学部（群）</v>
      </c>
      <c r="C174" s="53">
        <f ca="1" t="shared" si="70"/>
        <v>0</v>
      </c>
      <c r="D174" s="61">
        <f ca="1">INDIRECT("'"&amp;$A174&amp;"'"&amp;"!ｄ8")</f>
        <v>0</v>
      </c>
      <c r="E174" s="68">
        <f ca="1">INDIRECT("'"&amp;$A174&amp;"'"&amp;"!e8")</f>
        <v>0</v>
      </c>
      <c r="F174" s="46">
        <f ca="1">INDIRECT("'"&amp;$A174&amp;"'"&amp;"!f8")</f>
        <v>0</v>
      </c>
      <c r="G174" s="53">
        <f ca="1">INDIRECT("'"&amp;$A174&amp;"'"&amp;"!g8")</f>
        <v>0</v>
      </c>
      <c r="H174" s="61">
        <f ca="1">INDIRECT("'"&amp;$A174&amp;"'"&amp;"!h8")</f>
        <v>0</v>
      </c>
      <c r="I174" s="68">
        <f ca="1">INDIRECT("'"&amp;$A174&amp;"'"&amp;"!i8")</f>
        <v>0</v>
      </c>
      <c r="J174" s="46">
        <f ca="1">INDIRECT("'"&amp;$A174&amp;"'"&amp;"!j8")</f>
        <v>0</v>
      </c>
      <c r="K174" s="53">
        <f ca="1">INDIRECT("'"&amp;$A174&amp;"'"&amp;"!k8")</f>
        <v>0</v>
      </c>
      <c r="L174" s="61">
        <f ca="1">INDIRECT("'"&amp;$A174&amp;"'"&amp;"!l8")</f>
        <v>0</v>
      </c>
      <c r="M174" s="68">
        <f ca="1">INDIRECT("'"&amp;$A174&amp;"'"&amp;"!m8")</f>
        <v>0</v>
      </c>
      <c r="N174" s="46">
        <f ca="1">INDIRECT("'"&amp;$A174&amp;"'"&amp;"!n8")</f>
        <v>0</v>
      </c>
      <c r="O174" s="53">
        <f ca="1">INDIRECT("'"&amp;$A174&amp;"'"&amp;"!o8")</f>
        <v>0</v>
      </c>
      <c r="P174" s="17">
        <f ca="1">INDIRECT("'"&amp;$A174&amp;"'"&amp;"!p8")</f>
        <v>0</v>
      </c>
      <c r="Q174" s="46">
        <f ca="1">INDIRECT("'"&amp;$A174&amp;"'"&amp;"!q8")</f>
        <v>0</v>
      </c>
    </row>
    <row r="175" spans="1:17" ht="13.5">
      <c r="A175" s="50" t="s">
        <v>110</v>
      </c>
      <c r="B175" s="56" t="str">
        <f ca="1">INDIRECT("'"&amp;$A175&amp;"'"&amp;"!c2")</f>
        <v>高知工科大学_マネジメント学部</v>
      </c>
      <c r="C175" s="53">
        <f ca="1" t="shared" si="70"/>
        <v>0</v>
      </c>
      <c r="D175" s="61">
        <f ca="1">INDIRECT("'"&amp;$A175&amp;"'"&amp;"!ｄ8")</f>
        <v>0</v>
      </c>
      <c r="E175" s="68">
        <f ca="1">INDIRECT("'"&amp;$A175&amp;"'"&amp;"!e8")</f>
        <v>0</v>
      </c>
      <c r="F175" s="46">
        <f ca="1">INDIRECT("'"&amp;$A175&amp;"'"&amp;"!f8")</f>
        <v>0</v>
      </c>
      <c r="G175" s="53">
        <f ca="1">INDIRECT("'"&amp;$A175&amp;"'"&amp;"!g8")</f>
        <v>0</v>
      </c>
      <c r="H175" s="61">
        <f ca="1">INDIRECT("'"&amp;$A175&amp;"'"&amp;"!h8")</f>
        <v>0</v>
      </c>
      <c r="I175" s="68">
        <f ca="1">INDIRECT("'"&amp;$A175&amp;"'"&amp;"!i8")</f>
        <v>0</v>
      </c>
      <c r="J175" s="46">
        <f ca="1">INDIRECT("'"&amp;$A175&amp;"'"&amp;"!j8")</f>
        <v>0</v>
      </c>
      <c r="K175" s="53">
        <f ca="1">INDIRECT("'"&amp;$A175&amp;"'"&amp;"!k8")</f>
        <v>0</v>
      </c>
      <c r="L175" s="61">
        <f ca="1">INDIRECT("'"&amp;$A175&amp;"'"&amp;"!l8")</f>
        <v>0</v>
      </c>
      <c r="M175" s="68">
        <f ca="1">INDIRECT("'"&amp;$A175&amp;"'"&amp;"!m8")</f>
        <v>0</v>
      </c>
      <c r="N175" s="46">
        <f ca="1">INDIRECT("'"&amp;$A175&amp;"'"&amp;"!n8")</f>
        <v>0</v>
      </c>
      <c r="O175" s="53">
        <f ca="1">INDIRECT("'"&amp;$A175&amp;"'"&amp;"!o8")</f>
        <v>0</v>
      </c>
      <c r="P175" s="17">
        <f ca="1">INDIRECT("'"&amp;$A175&amp;"'"&amp;"!p8")</f>
        <v>0</v>
      </c>
      <c r="Q175" s="46">
        <f ca="1">INDIRECT("'"&amp;$A175&amp;"'"&amp;"!q8")</f>
        <v>0</v>
      </c>
    </row>
    <row r="176" spans="1:17" ht="13.5">
      <c r="A176" s="51" t="s">
        <v>111</v>
      </c>
      <c r="B176" s="57" t="str">
        <f ca="1">INDIRECT("'"&amp;$A176&amp;"'"&amp;"!c2")</f>
        <v>高知工科大学_工学部</v>
      </c>
      <c r="C176" s="54">
        <f ca="1">INDIRECT("'"&amp;$A176&amp;"'"&amp;"!c8")</f>
        <v>64</v>
      </c>
      <c r="D176" s="62">
        <f ca="1">INDIRECT("'"&amp;$A176&amp;"'"&amp;"!ｄ8")</f>
        <v>1</v>
      </c>
      <c r="E176" s="69">
        <f ca="1">INDIRECT("'"&amp;$A176&amp;"'"&amp;"!e8")</f>
        <v>19</v>
      </c>
      <c r="F176" s="48">
        <f ca="1">INDIRECT("'"&amp;$A176&amp;"'"&amp;"!f8")</f>
        <v>2</v>
      </c>
      <c r="G176" s="54">
        <f ca="1">INDIRECT("'"&amp;$A176&amp;"'"&amp;"!g8")</f>
        <v>9</v>
      </c>
      <c r="H176" s="62">
        <f ca="1">INDIRECT("'"&amp;$A176&amp;"'"&amp;"!h8")</f>
        <v>0</v>
      </c>
      <c r="I176" s="69">
        <f ca="1">INDIRECT("'"&amp;$A176&amp;"'"&amp;"!i8")</f>
        <v>3</v>
      </c>
      <c r="J176" s="48">
        <f ca="1">INDIRECT("'"&amp;$A176&amp;"'"&amp;"!j8")</f>
        <v>0</v>
      </c>
      <c r="K176" s="54">
        <f ca="1">INDIRECT("'"&amp;$A176&amp;"'"&amp;"!k8")</f>
        <v>1</v>
      </c>
      <c r="L176" s="62">
        <f ca="1">INDIRECT("'"&amp;$A176&amp;"'"&amp;"!l8")</f>
        <v>0</v>
      </c>
      <c r="M176" s="69">
        <f ca="1">INDIRECT("'"&amp;$A176&amp;"'"&amp;"!m8")</f>
        <v>0</v>
      </c>
      <c r="N176" s="48">
        <f ca="1">INDIRECT("'"&amp;$A176&amp;"'"&amp;"!n8")</f>
        <v>0</v>
      </c>
      <c r="O176" s="54">
        <f ca="1">INDIRECT("'"&amp;$A176&amp;"'"&amp;"!o8")</f>
        <v>96</v>
      </c>
      <c r="P176" s="47">
        <f ca="1">INDIRECT("'"&amp;$A176&amp;"'"&amp;"!p8")</f>
        <v>3</v>
      </c>
      <c r="Q176" s="48">
        <f ca="1">INDIRECT("'"&amp;$A176&amp;"'"&amp;"!q8")</f>
        <v>99</v>
      </c>
    </row>
    <row r="177" spans="1:17" ht="13.5">
      <c r="A177" s="71">
        <v>70</v>
      </c>
      <c r="B177" s="72" t="str">
        <f ca="1">INDIRECT($A177&amp;"!c2")</f>
        <v>九州歯科大学_歯学部（専門課程）</v>
      </c>
      <c r="C177" s="73">
        <f ca="1">INDIRECT($A177&amp;"!c8")</f>
        <v>0</v>
      </c>
      <c r="D177" s="74">
        <f ca="1">INDIRECT($A177&amp;"!ｄ8")</f>
        <v>0</v>
      </c>
      <c r="E177" s="75">
        <f ca="1">INDIRECT($A177&amp;"!e8")</f>
        <v>0</v>
      </c>
      <c r="F177" s="76">
        <f ca="1">INDIRECT($A177&amp;"!f8")</f>
        <v>0</v>
      </c>
      <c r="G177" s="73">
        <f ca="1">INDIRECT($A177&amp;"!g8")</f>
        <v>4</v>
      </c>
      <c r="H177" s="74">
        <f ca="1">INDIRECT($A177&amp;"!h8")</f>
        <v>1</v>
      </c>
      <c r="I177" s="75">
        <f ca="1">INDIRECT($A177&amp;"!i8")</f>
        <v>1</v>
      </c>
      <c r="J177" s="76">
        <f ca="1">INDIRECT($A177&amp;"!j8")</f>
        <v>0</v>
      </c>
      <c r="K177" s="73">
        <f ca="1">INDIRECT($A177&amp;"!k8")</f>
        <v>1</v>
      </c>
      <c r="L177" s="74">
        <f ca="1">INDIRECT($A177&amp;"!l8")</f>
        <v>0</v>
      </c>
      <c r="M177" s="75">
        <f ca="1">INDIRECT($A177&amp;"!m8")</f>
        <v>1</v>
      </c>
      <c r="N177" s="76">
        <f ca="1">INDIRECT($A177&amp;"!n8")</f>
        <v>0</v>
      </c>
      <c r="O177" s="73">
        <f ca="1">INDIRECT($A177&amp;"!o8")</f>
        <v>7</v>
      </c>
      <c r="P177" s="37">
        <f ca="1">INDIRECT($A177&amp;"!p8")</f>
        <v>1</v>
      </c>
      <c r="Q177" s="76">
        <f ca="1">INDIRECT($A177&amp;"!q8")</f>
        <v>8</v>
      </c>
    </row>
    <row r="178" spans="1:17" ht="13.5">
      <c r="A178" s="92" t="s">
        <v>112</v>
      </c>
      <c r="B178" s="93" t="str">
        <f ca="1">INDIRECT("'"&amp;$A178&amp;"'"&amp;"!c2")</f>
        <v>九州歯科大学_歯学部（専門課程）</v>
      </c>
      <c r="C178" s="94">
        <f ca="1">INDIRECT("'"&amp;$A178&amp;"'"&amp;"!c8")</f>
        <v>0</v>
      </c>
      <c r="D178" s="95">
        <f ca="1">INDIRECT("'"&amp;$A178&amp;"'"&amp;"!ｄ8")</f>
        <v>0</v>
      </c>
      <c r="E178" s="96">
        <f ca="1">INDIRECT("'"&amp;$A178&amp;"'"&amp;"!e8")</f>
        <v>0</v>
      </c>
      <c r="F178" s="97">
        <f ca="1">INDIRECT("'"&amp;$A178&amp;"'"&amp;"!f8")</f>
        <v>0</v>
      </c>
      <c r="G178" s="94">
        <f ca="1">INDIRECT("'"&amp;$A178&amp;"'"&amp;"!g8")</f>
        <v>4</v>
      </c>
      <c r="H178" s="95">
        <f ca="1">INDIRECT("'"&amp;$A178&amp;"'"&amp;"!h8")</f>
        <v>1</v>
      </c>
      <c r="I178" s="96">
        <f ca="1">INDIRECT("'"&amp;$A178&amp;"'"&amp;"!i8")</f>
        <v>1</v>
      </c>
      <c r="J178" s="97">
        <f ca="1">INDIRECT("'"&amp;$A178&amp;"'"&amp;"!j8")</f>
        <v>0</v>
      </c>
      <c r="K178" s="94">
        <f ca="1">INDIRECT("'"&amp;$A178&amp;"'"&amp;"!k8")</f>
        <v>1</v>
      </c>
      <c r="L178" s="95">
        <f ca="1">INDIRECT("'"&amp;$A178&amp;"'"&amp;"!l8")</f>
        <v>0</v>
      </c>
      <c r="M178" s="96">
        <f ca="1">INDIRECT("'"&amp;$A178&amp;"'"&amp;"!m8")</f>
        <v>1</v>
      </c>
      <c r="N178" s="97">
        <f ca="1">INDIRECT("'"&amp;$A178&amp;"'"&amp;"!n8")</f>
        <v>0</v>
      </c>
      <c r="O178" s="94">
        <f ca="1">INDIRECT("'"&amp;$A178&amp;"'"&amp;"!o8")</f>
        <v>7</v>
      </c>
      <c r="P178" s="98">
        <f ca="1">INDIRECT("'"&amp;$A178&amp;"'"&amp;"!p8")</f>
        <v>1</v>
      </c>
      <c r="Q178" s="97">
        <f ca="1">INDIRECT("'"&amp;$A178&amp;"'"&amp;"!q8")</f>
        <v>8</v>
      </c>
    </row>
    <row r="179" spans="1:17" ht="13.5">
      <c r="A179" s="49">
        <v>71</v>
      </c>
      <c r="B179" s="55" t="str">
        <f ca="1">INDIRECT($A179&amp;"!c2")</f>
        <v>福岡女子大学_国際文理学部</v>
      </c>
      <c r="C179" s="52">
        <f ca="1">INDIRECT($A179&amp;"!c8")</f>
        <v>0</v>
      </c>
      <c r="D179" s="60">
        <f ca="1">INDIRECT($A179&amp;"!ｄ8")</f>
        <v>0</v>
      </c>
      <c r="E179" s="67">
        <f ca="1">INDIRECT($A179&amp;"!e8")</f>
        <v>0</v>
      </c>
      <c r="F179" s="45">
        <f ca="1">INDIRECT($A179&amp;"!f8")</f>
        <v>0</v>
      </c>
      <c r="G179" s="52">
        <f ca="1">INDIRECT($A179&amp;"!g8")</f>
        <v>0</v>
      </c>
      <c r="H179" s="60">
        <f ca="1">INDIRECT($A179&amp;"!h8")</f>
        <v>0</v>
      </c>
      <c r="I179" s="67">
        <f ca="1">INDIRECT($A179&amp;"!i8")</f>
        <v>0</v>
      </c>
      <c r="J179" s="45">
        <f ca="1">INDIRECT($A179&amp;"!j8")</f>
        <v>0</v>
      </c>
      <c r="K179" s="52">
        <f ca="1">INDIRECT($A179&amp;"!k8")</f>
        <v>0</v>
      </c>
      <c r="L179" s="60">
        <f ca="1">INDIRECT($A179&amp;"!l8")</f>
        <v>0</v>
      </c>
      <c r="M179" s="67">
        <f ca="1">INDIRECT($A179&amp;"!m8")</f>
        <v>0</v>
      </c>
      <c r="N179" s="45">
        <f ca="1">INDIRECT($A179&amp;"!n8")</f>
        <v>0</v>
      </c>
      <c r="O179" s="52">
        <f ca="1">INDIRECT($A179&amp;"!o8")</f>
        <v>0</v>
      </c>
      <c r="P179" s="44">
        <f ca="1">INDIRECT($A179&amp;"!p8")</f>
        <v>0</v>
      </c>
      <c r="Q179" s="45">
        <f ca="1">INDIRECT($A179&amp;"!q8")</f>
        <v>0</v>
      </c>
    </row>
    <row r="180" spans="1:17" ht="13.5">
      <c r="A180" s="50" t="s">
        <v>113</v>
      </c>
      <c r="B180" s="56" t="str">
        <f ca="1">INDIRECT("'"&amp;$A180&amp;"'"&amp;"!c2")</f>
        <v>福岡女子大学_文学部</v>
      </c>
      <c r="C180" s="53">
        <f ca="1">INDIRECT("'"&amp;$A180&amp;"'"&amp;"!c8")</f>
        <v>0</v>
      </c>
      <c r="D180" s="61">
        <f ca="1">INDIRECT("'"&amp;$A180&amp;"'"&amp;"!ｄ8")</f>
        <v>17</v>
      </c>
      <c r="E180" s="68">
        <f ca="1">INDIRECT("'"&amp;$A180&amp;"'"&amp;"!e8")</f>
        <v>0</v>
      </c>
      <c r="F180" s="46">
        <f ca="1">INDIRECT("'"&amp;$A180&amp;"'"&amp;"!f8")</f>
        <v>2</v>
      </c>
      <c r="G180" s="53">
        <f ca="1">INDIRECT("'"&amp;$A180&amp;"'"&amp;"!g8")</f>
        <v>0</v>
      </c>
      <c r="H180" s="61">
        <f ca="1">INDIRECT("'"&amp;$A180&amp;"'"&amp;"!h8")</f>
        <v>0</v>
      </c>
      <c r="I180" s="68">
        <f ca="1">INDIRECT("'"&amp;$A180&amp;"'"&amp;"!i8")</f>
        <v>0</v>
      </c>
      <c r="J180" s="46">
        <f ca="1">INDIRECT("'"&amp;$A180&amp;"'"&amp;"!j8")</f>
        <v>0</v>
      </c>
      <c r="K180" s="53">
        <f ca="1">INDIRECT("'"&amp;$A180&amp;"'"&amp;"!k8")</f>
        <v>0</v>
      </c>
      <c r="L180" s="61">
        <f ca="1">INDIRECT("'"&amp;$A180&amp;"'"&amp;"!l8")</f>
        <v>0</v>
      </c>
      <c r="M180" s="68">
        <f ca="1">INDIRECT("'"&amp;$A180&amp;"'"&amp;"!m8")</f>
        <v>0</v>
      </c>
      <c r="N180" s="46">
        <f ca="1">INDIRECT("'"&amp;$A180&amp;"'"&amp;"!n8")</f>
        <v>0</v>
      </c>
      <c r="O180" s="53">
        <f ca="1">INDIRECT("'"&amp;$A180&amp;"'"&amp;"!o8")</f>
        <v>0</v>
      </c>
      <c r="P180" s="17">
        <f ca="1">INDIRECT("'"&amp;$A180&amp;"'"&amp;"!p8")</f>
        <v>19</v>
      </c>
      <c r="Q180" s="46">
        <f ca="1">INDIRECT("'"&amp;$A180&amp;"'"&amp;"!q8")</f>
        <v>19</v>
      </c>
    </row>
    <row r="181" spans="1:17" ht="13.5">
      <c r="A181" s="51" t="s">
        <v>114</v>
      </c>
      <c r="B181" s="57" t="str">
        <f ca="1">INDIRECT("'"&amp;$A181&amp;"'"&amp;"!c2")</f>
        <v>福岡女子大学_人間環境学部</v>
      </c>
      <c r="C181" s="54">
        <f ca="1">INDIRECT("'"&amp;$A181&amp;"'"&amp;"!c8")</f>
        <v>0</v>
      </c>
      <c r="D181" s="62">
        <f ca="1">INDIRECT("'"&amp;$A181&amp;"'"&amp;"!ｄ8")</f>
        <v>5</v>
      </c>
      <c r="E181" s="69">
        <f ca="1">INDIRECT("'"&amp;$A181&amp;"'"&amp;"!e8")</f>
        <v>0</v>
      </c>
      <c r="F181" s="48">
        <f ca="1">INDIRECT("'"&amp;$A181&amp;"'"&amp;"!f8")</f>
        <v>0</v>
      </c>
      <c r="G181" s="54">
        <f ca="1">INDIRECT("'"&amp;$A181&amp;"'"&amp;"!g8")</f>
        <v>0</v>
      </c>
      <c r="H181" s="62">
        <f ca="1">INDIRECT("'"&amp;$A181&amp;"'"&amp;"!h8")</f>
        <v>0</v>
      </c>
      <c r="I181" s="69">
        <f ca="1">INDIRECT("'"&amp;$A181&amp;"'"&amp;"!i8")</f>
        <v>0</v>
      </c>
      <c r="J181" s="48">
        <f ca="1">INDIRECT("'"&amp;$A181&amp;"'"&amp;"!j8")</f>
        <v>0</v>
      </c>
      <c r="K181" s="54">
        <f ca="1">INDIRECT("'"&amp;$A181&amp;"'"&amp;"!k8")</f>
        <v>0</v>
      </c>
      <c r="L181" s="62">
        <f ca="1">INDIRECT("'"&amp;$A181&amp;"'"&amp;"!l8")</f>
        <v>0</v>
      </c>
      <c r="M181" s="69">
        <f ca="1">INDIRECT("'"&amp;$A181&amp;"'"&amp;"!m8")</f>
        <v>0</v>
      </c>
      <c r="N181" s="48">
        <f ca="1">INDIRECT("'"&amp;$A181&amp;"'"&amp;"!n8")</f>
        <v>0</v>
      </c>
      <c r="O181" s="54">
        <f ca="1">INDIRECT("'"&amp;$A181&amp;"'"&amp;"!o8")</f>
        <v>0</v>
      </c>
      <c r="P181" s="47">
        <f ca="1">INDIRECT("'"&amp;$A181&amp;"'"&amp;"!p8")</f>
        <v>5</v>
      </c>
      <c r="Q181" s="48">
        <f ca="1">INDIRECT("'"&amp;$A181&amp;"'"&amp;"!q8")</f>
        <v>5</v>
      </c>
    </row>
    <row r="182" spans="1:17" ht="13.5">
      <c r="A182" s="71">
        <v>72</v>
      </c>
      <c r="B182" s="72" t="str">
        <f ca="1">INDIRECT($A182&amp;"!c2")</f>
        <v>福岡県立大学_人間社会学部</v>
      </c>
      <c r="C182" s="73">
        <f ca="1">INDIRECT($A182&amp;"!c8")</f>
        <v>3</v>
      </c>
      <c r="D182" s="74">
        <f ca="1">INDIRECT($A182&amp;"!ｄ8")</f>
        <v>7</v>
      </c>
      <c r="E182" s="75">
        <f ca="1">INDIRECT($A182&amp;"!e8")</f>
        <v>2</v>
      </c>
      <c r="F182" s="76">
        <f ca="1">INDIRECT($A182&amp;"!f8")</f>
        <v>0</v>
      </c>
      <c r="G182" s="73">
        <f ca="1">INDIRECT($A182&amp;"!g8")</f>
        <v>0</v>
      </c>
      <c r="H182" s="74">
        <f ca="1">INDIRECT($A182&amp;"!h8")</f>
        <v>0</v>
      </c>
      <c r="I182" s="75">
        <f ca="1">INDIRECT($A182&amp;"!i8")</f>
        <v>2</v>
      </c>
      <c r="J182" s="76">
        <f ca="1">INDIRECT($A182&amp;"!j8")</f>
        <v>0</v>
      </c>
      <c r="K182" s="73">
        <f ca="1">INDIRECT($A182&amp;"!k8")</f>
        <v>0</v>
      </c>
      <c r="L182" s="74">
        <f ca="1">INDIRECT($A182&amp;"!l8")</f>
        <v>0</v>
      </c>
      <c r="M182" s="75">
        <f ca="1">INDIRECT($A182&amp;"!m8")</f>
        <v>0</v>
      </c>
      <c r="N182" s="76">
        <f ca="1">INDIRECT($A182&amp;"!n8")</f>
        <v>0</v>
      </c>
      <c r="O182" s="73">
        <f ca="1">INDIRECT($A182&amp;"!o8")</f>
        <v>7</v>
      </c>
      <c r="P182" s="37">
        <f ca="1">INDIRECT($A182&amp;"!p8")</f>
        <v>7</v>
      </c>
      <c r="Q182" s="76">
        <f ca="1">INDIRECT($A182&amp;"!q8")</f>
        <v>14</v>
      </c>
    </row>
    <row r="183" spans="1:17" ht="13.5">
      <c r="A183" s="92" t="s">
        <v>115</v>
      </c>
      <c r="B183" s="93" t="str">
        <f ca="1">INDIRECT("'"&amp;$A183&amp;"'"&amp;"!c2")</f>
        <v>福岡県立大学_看護学部</v>
      </c>
      <c r="C183" s="94">
        <f ca="1">INDIRECT("'"&amp;$A183&amp;"'"&amp;"!c8")</f>
        <v>0</v>
      </c>
      <c r="D183" s="95">
        <f ca="1">INDIRECT("'"&amp;$A183&amp;"'"&amp;"!ｄ8")</f>
        <v>0</v>
      </c>
      <c r="E183" s="96">
        <f ca="1">INDIRECT("'"&amp;$A183&amp;"'"&amp;"!e8")</f>
        <v>0</v>
      </c>
      <c r="F183" s="97">
        <f ca="1">INDIRECT("'"&amp;$A183&amp;"'"&amp;"!f8")</f>
        <v>0</v>
      </c>
      <c r="G183" s="94">
        <f ca="1">INDIRECT("'"&amp;$A183&amp;"'"&amp;"!g8")</f>
        <v>0</v>
      </c>
      <c r="H183" s="95">
        <f ca="1">INDIRECT("'"&amp;$A183&amp;"'"&amp;"!h8")</f>
        <v>0</v>
      </c>
      <c r="I183" s="96">
        <f ca="1">INDIRECT("'"&amp;$A183&amp;"'"&amp;"!i8")</f>
        <v>0</v>
      </c>
      <c r="J183" s="97">
        <f ca="1">INDIRECT("'"&amp;$A183&amp;"'"&amp;"!j8")</f>
        <v>0</v>
      </c>
      <c r="K183" s="94">
        <f ca="1">INDIRECT("'"&amp;$A183&amp;"'"&amp;"!k8")</f>
        <v>0</v>
      </c>
      <c r="L183" s="95">
        <f ca="1">INDIRECT("'"&amp;$A183&amp;"'"&amp;"!l8")</f>
        <v>0</v>
      </c>
      <c r="M183" s="96">
        <f ca="1">INDIRECT("'"&amp;$A183&amp;"'"&amp;"!m8")</f>
        <v>0</v>
      </c>
      <c r="N183" s="97">
        <f ca="1">INDIRECT("'"&amp;$A183&amp;"'"&amp;"!n8")</f>
        <v>0</v>
      </c>
      <c r="O183" s="94">
        <f ca="1">INDIRECT("'"&amp;$A183&amp;"'"&amp;"!o8")</f>
        <v>0</v>
      </c>
      <c r="P183" s="98">
        <f ca="1">INDIRECT("'"&amp;$A183&amp;"'"&amp;"!p8")</f>
        <v>0</v>
      </c>
      <c r="Q183" s="97">
        <f ca="1">INDIRECT("'"&amp;$A183&amp;"'"&amp;"!q8")</f>
        <v>0</v>
      </c>
    </row>
    <row r="184" spans="1:17" ht="13.5">
      <c r="A184" s="49">
        <v>73</v>
      </c>
      <c r="B184" s="55" t="str">
        <f ca="1">INDIRECT($A184&amp;"!c2")</f>
        <v>北九州市立大学_外国語学部</v>
      </c>
      <c r="C184" s="52">
        <f ca="1">INDIRECT($A184&amp;"!c8")</f>
        <v>28</v>
      </c>
      <c r="D184" s="60">
        <f ca="1">INDIRECT($A184&amp;"!ｄ8")</f>
        <v>46</v>
      </c>
      <c r="E184" s="67">
        <f ca="1">INDIRECT($A184&amp;"!e8")</f>
        <v>12</v>
      </c>
      <c r="F184" s="45">
        <f ca="1">INDIRECT($A184&amp;"!f8")</f>
        <v>8</v>
      </c>
      <c r="G184" s="52">
        <f ca="1">INDIRECT($A184&amp;"!g8")</f>
        <v>3</v>
      </c>
      <c r="H184" s="60">
        <f ca="1">INDIRECT($A184&amp;"!h8")</f>
        <v>0</v>
      </c>
      <c r="I184" s="67">
        <f ca="1">INDIRECT($A184&amp;"!i8")</f>
        <v>0</v>
      </c>
      <c r="J184" s="45">
        <f ca="1">INDIRECT($A184&amp;"!j8")</f>
        <v>1</v>
      </c>
      <c r="K184" s="52">
        <f ca="1">INDIRECT($A184&amp;"!k8")</f>
        <v>0</v>
      </c>
      <c r="L184" s="60">
        <f ca="1">INDIRECT($A184&amp;"!l8")</f>
        <v>0</v>
      </c>
      <c r="M184" s="67">
        <f ca="1">INDIRECT($A184&amp;"!m8")</f>
        <v>0</v>
      </c>
      <c r="N184" s="45">
        <f ca="1">INDIRECT($A184&amp;"!n8")</f>
        <v>0</v>
      </c>
      <c r="O184" s="52">
        <f ca="1">INDIRECT($A184&amp;"!o8")</f>
        <v>43</v>
      </c>
      <c r="P184" s="44">
        <f ca="1">INDIRECT($A184&amp;"!p8")</f>
        <v>55</v>
      </c>
      <c r="Q184" s="45">
        <f ca="1">INDIRECT($A184&amp;"!q8")</f>
        <v>98</v>
      </c>
    </row>
    <row r="185" spans="1:17" ht="13.5">
      <c r="A185" s="50" t="s">
        <v>137</v>
      </c>
      <c r="B185" s="56" t="str">
        <f ca="1" t="shared" si="71" ref="B185:B192">INDIRECT("'"&amp;$A185&amp;"'"&amp;"!c2")</f>
        <v>北九州市立大学_外国語学部_夜間</v>
      </c>
      <c r="C185" s="53">
        <f ca="1" t="shared" si="72" ref="C185:C192">INDIRECT("'"&amp;$A185&amp;"'"&amp;"!c8")</f>
        <v>4</v>
      </c>
      <c r="D185" s="61">
        <f ca="1" t="shared" si="73" ref="D185:D192">INDIRECT("'"&amp;$A185&amp;"'"&amp;"!ｄ8")</f>
        <v>11</v>
      </c>
      <c r="E185" s="68">
        <f ca="1" t="shared" si="74" ref="E185:E192">INDIRECT("'"&amp;$A185&amp;"'"&amp;"!e8")</f>
        <v>3</v>
      </c>
      <c r="F185" s="46">
        <f ca="1" t="shared" si="75" ref="F185:F192">INDIRECT("'"&amp;$A185&amp;"'"&amp;"!f8")</f>
        <v>0</v>
      </c>
      <c r="G185" s="53">
        <f ca="1" t="shared" si="76" ref="G185:G192">INDIRECT("'"&amp;$A185&amp;"'"&amp;"!g8")</f>
        <v>0</v>
      </c>
      <c r="H185" s="61">
        <f ca="1" t="shared" si="77" ref="H185:H192">INDIRECT("'"&amp;$A185&amp;"'"&amp;"!h8")</f>
        <v>2</v>
      </c>
      <c r="I185" s="68">
        <f ca="1" t="shared" si="78" ref="I185:I192">INDIRECT("'"&amp;$A185&amp;"'"&amp;"!i8")</f>
        <v>0</v>
      </c>
      <c r="J185" s="46">
        <f ca="1" t="shared" si="79" ref="J185:J192">INDIRECT("'"&amp;$A185&amp;"'"&amp;"!j8")</f>
        <v>2</v>
      </c>
      <c r="K185" s="53">
        <f ca="1" t="shared" si="80" ref="K185:K192">INDIRECT("'"&amp;$A185&amp;"'"&amp;"!k8")</f>
        <v>0</v>
      </c>
      <c r="L185" s="61">
        <f ca="1" t="shared" si="81" ref="L185:L192">INDIRECT("'"&amp;$A185&amp;"'"&amp;"!l8")</f>
        <v>1</v>
      </c>
      <c r="M185" s="68">
        <f ca="1" t="shared" si="82" ref="M185:M192">INDIRECT("'"&amp;$A185&amp;"'"&amp;"!m8")</f>
        <v>0</v>
      </c>
      <c r="N185" s="46">
        <f ca="1" t="shared" si="83" ref="N185:N198">INDIRECT("'"&amp;$A185&amp;"'"&amp;"!n8")</f>
        <v>0</v>
      </c>
      <c r="O185" s="53">
        <f ca="1" t="shared" si="84" ref="O185:O192">INDIRECT("'"&amp;$A185&amp;"'"&amp;"!o8")</f>
        <v>7</v>
      </c>
      <c r="P185" s="17">
        <f ca="1" t="shared" si="85" ref="P185:P192">INDIRECT("'"&amp;$A185&amp;"'"&amp;"!p8")</f>
        <v>16</v>
      </c>
      <c r="Q185" s="46">
        <f ca="1" t="shared" si="86" ref="Q185:Q192">INDIRECT("'"&amp;$A185&amp;"'"&amp;"!q8")</f>
        <v>23</v>
      </c>
    </row>
    <row r="186" spans="1:17" ht="13.5">
      <c r="A186" s="50" t="s">
        <v>116</v>
      </c>
      <c r="B186" s="56" t="str">
        <f ca="1" t="shared" si="71"/>
        <v>北九州市立大学_経済学部</v>
      </c>
      <c r="C186" s="53">
        <f ca="1" t="shared" si="72"/>
        <v>49</v>
      </c>
      <c r="D186" s="61">
        <f ca="1" t="shared" si="73"/>
        <v>9</v>
      </c>
      <c r="E186" s="68">
        <f ca="1" t="shared" si="74"/>
        <v>11</v>
      </c>
      <c r="F186" s="46">
        <f ca="1" t="shared" si="75"/>
        <v>0</v>
      </c>
      <c r="G186" s="53">
        <f ca="1" t="shared" si="76"/>
        <v>5</v>
      </c>
      <c r="H186" s="61">
        <f ca="1" t="shared" si="77"/>
        <v>1</v>
      </c>
      <c r="I186" s="68">
        <f ca="1" t="shared" si="78"/>
        <v>4</v>
      </c>
      <c r="J186" s="46">
        <f ca="1" t="shared" si="79"/>
        <v>0</v>
      </c>
      <c r="K186" s="53">
        <f ca="1" t="shared" si="80"/>
        <v>0</v>
      </c>
      <c r="L186" s="61">
        <f ca="1" t="shared" si="81"/>
        <v>0</v>
      </c>
      <c r="M186" s="68">
        <f ca="1" t="shared" si="82"/>
        <v>0</v>
      </c>
      <c r="N186" s="46">
        <f ca="1" t="shared" si="83"/>
        <v>0</v>
      </c>
      <c r="O186" s="53">
        <f ca="1" t="shared" si="84"/>
        <v>69</v>
      </c>
      <c r="P186" s="17">
        <f ca="1" t="shared" si="85"/>
        <v>10</v>
      </c>
      <c r="Q186" s="46">
        <f ca="1" t="shared" si="86"/>
        <v>79</v>
      </c>
    </row>
    <row r="187" spans="1:17" ht="13.5">
      <c r="A187" s="50" t="s">
        <v>117</v>
      </c>
      <c r="B187" s="56" t="str">
        <f ca="1" t="shared" si="71"/>
        <v>北九州市立大学_文学部</v>
      </c>
      <c r="C187" s="53">
        <f ca="1" t="shared" si="72"/>
        <v>6</v>
      </c>
      <c r="D187" s="61">
        <f ca="1" t="shared" si="73"/>
        <v>22</v>
      </c>
      <c r="E187" s="68">
        <f ca="1" t="shared" si="74"/>
        <v>9</v>
      </c>
      <c r="F187" s="46">
        <f ca="1" t="shared" si="75"/>
        <v>2</v>
      </c>
      <c r="G187" s="53">
        <f ca="1" t="shared" si="76"/>
        <v>2</v>
      </c>
      <c r="H187" s="61">
        <f ca="1" t="shared" si="77"/>
        <v>3</v>
      </c>
      <c r="I187" s="68">
        <f ca="1" t="shared" si="78"/>
        <v>1</v>
      </c>
      <c r="J187" s="46">
        <f ca="1" t="shared" si="79"/>
        <v>2</v>
      </c>
      <c r="K187" s="53">
        <f ca="1" t="shared" si="80"/>
        <v>1</v>
      </c>
      <c r="L187" s="61">
        <f ca="1" t="shared" si="81"/>
        <v>0</v>
      </c>
      <c r="M187" s="68">
        <f ca="1" t="shared" si="82"/>
        <v>1</v>
      </c>
      <c r="N187" s="46">
        <f ca="1" t="shared" si="83"/>
        <v>0</v>
      </c>
      <c r="O187" s="53">
        <f ca="1" t="shared" si="84"/>
        <v>20</v>
      </c>
      <c r="P187" s="17">
        <f ca="1" t="shared" si="85"/>
        <v>29</v>
      </c>
      <c r="Q187" s="46">
        <f ca="1" t="shared" si="86"/>
        <v>49</v>
      </c>
    </row>
    <row r="188" spans="1:17" ht="13.5">
      <c r="A188" s="50" t="s">
        <v>138</v>
      </c>
      <c r="B188" s="56" t="str">
        <f ca="1" t="shared" si="71"/>
        <v>北九州市立大学_文学部_夜間</v>
      </c>
      <c r="C188" s="53">
        <f ca="1" t="shared" si="72"/>
        <v>1</v>
      </c>
      <c r="D188" s="61">
        <f ca="1" t="shared" si="73"/>
        <v>2</v>
      </c>
      <c r="E188" s="68">
        <f ca="1" t="shared" si="74"/>
        <v>4</v>
      </c>
      <c r="F188" s="46">
        <f ca="1" t="shared" si="75"/>
        <v>2</v>
      </c>
      <c r="G188" s="53">
        <f ca="1" t="shared" si="76"/>
        <v>0</v>
      </c>
      <c r="H188" s="61">
        <f ca="1" t="shared" si="77"/>
        <v>0</v>
      </c>
      <c r="I188" s="68">
        <f ca="1" t="shared" si="78"/>
        <v>1</v>
      </c>
      <c r="J188" s="46">
        <f ca="1" t="shared" si="79"/>
        <v>0</v>
      </c>
      <c r="K188" s="53">
        <f ca="1" t="shared" si="80"/>
        <v>0</v>
      </c>
      <c r="L188" s="61">
        <f ca="1" t="shared" si="81"/>
        <v>0</v>
      </c>
      <c r="M188" s="68">
        <f ca="1" t="shared" si="82"/>
        <v>0</v>
      </c>
      <c r="N188" s="46">
        <f ca="1" t="shared" si="83"/>
        <v>0</v>
      </c>
      <c r="O188" s="53">
        <f ca="1" t="shared" si="84"/>
        <v>6</v>
      </c>
      <c r="P188" s="17">
        <f ca="1" t="shared" si="85"/>
        <v>4</v>
      </c>
      <c r="Q188" s="46">
        <f ca="1" t="shared" si="86"/>
        <v>10</v>
      </c>
    </row>
    <row r="189" spans="1:17" ht="13.5">
      <c r="A189" s="50" t="s">
        <v>118</v>
      </c>
      <c r="B189" s="56" t="str">
        <f ca="1" t="shared" si="71"/>
        <v>北九州市立大学_法学部</v>
      </c>
      <c r="C189" s="53">
        <f ca="1" t="shared" si="72"/>
        <v>35</v>
      </c>
      <c r="D189" s="61">
        <f ca="1" t="shared" si="73"/>
        <v>18</v>
      </c>
      <c r="E189" s="68">
        <f ca="1" t="shared" si="74"/>
        <v>11</v>
      </c>
      <c r="F189" s="46">
        <f ca="1" t="shared" si="75"/>
        <v>3</v>
      </c>
      <c r="G189" s="53">
        <f ca="1" t="shared" si="76"/>
        <v>3</v>
      </c>
      <c r="H189" s="61">
        <f ca="1" t="shared" si="77"/>
        <v>2</v>
      </c>
      <c r="I189" s="68">
        <f ca="1" t="shared" si="78"/>
        <v>2</v>
      </c>
      <c r="J189" s="46">
        <f ca="1" t="shared" si="79"/>
        <v>1</v>
      </c>
      <c r="K189" s="53">
        <f ca="1" t="shared" si="80"/>
        <v>0</v>
      </c>
      <c r="L189" s="61">
        <f ca="1" t="shared" si="81"/>
        <v>0</v>
      </c>
      <c r="M189" s="68">
        <f ca="1" t="shared" si="82"/>
        <v>0</v>
      </c>
      <c r="N189" s="46">
        <f ca="1" t="shared" si="83"/>
        <v>1</v>
      </c>
      <c r="O189" s="53">
        <f ca="1" t="shared" si="84"/>
        <v>51</v>
      </c>
      <c r="P189" s="17">
        <f ca="1" t="shared" si="85"/>
        <v>25</v>
      </c>
      <c r="Q189" s="46">
        <f ca="1" t="shared" si="86"/>
        <v>76</v>
      </c>
    </row>
    <row r="190" spans="1:17" ht="13.5">
      <c r="A190" s="50" t="s">
        <v>139</v>
      </c>
      <c r="B190" s="56" t="str">
        <f ca="1" t="shared" si="71"/>
        <v>北九州市立大学_法学部_夜間</v>
      </c>
      <c r="C190" s="53">
        <f ca="1" t="shared" si="72"/>
        <v>16</v>
      </c>
      <c r="D190" s="61">
        <f ca="1" t="shared" si="73"/>
        <v>1</v>
      </c>
      <c r="E190" s="68">
        <f ca="1" t="shared" si="74"/>
        <v>2</v>
      </c>
      <c r="F190" s="46">
        <f ca="1" t="shared" si="75"/>
        <v>0</v>
      </c>
      <c r="G190" s="53">
        <f ca="1" t="shared" si="76"/>
        <v>3</v>
      </c>
      <c r="H190" s="61">
        <f ca="1" t="shared" si="77"/>
        <v>2</v>
      </c>
      <c r="I190" s="68">
        <f ca="1" t="shared" si="78"/>
        <v>3</v>
      </c>
      <c r="J190" s="46">
        <f ca="1" t="shared" si="79"/>
        <v>1</v>
      </c>
      <c r="K190" s="53">
        <f ca="1" t="shared" si="80"/>
        <v>1</v>
      </c>
      <c r="L190" s="61">
        <f ca="1" t="shared" si="81"/>
        <v>1</v>
      </c>
      <c r="M190" s="68">
        <f ca="1" t="shared" si="82"/>
        <v>2</v>
      </c>
      <c r="N190" s="46">
        <f ca="1" t="shared" si="83"/>
        <v>0</v>
      </c>
      <c r="O190" s="53">
        <f ca="1" t="shared" si="84"/>
        <v>27</v>
      </c>
      <c r="P190" s="17">
        <f ca="1" t="shared" si="85"/>
        <v>5</v>
      </c>
      <c r="Q190" s="46">
        <f ca="1" t="shared" si="86"/>
        <v>32</v>
      </c>
    </row>
    <row r="191" spans="1:17" ht="13.5">
      <c r="A191" s="50" t="s">
        <v>119</v>
      </c>
      <c r="B191" s="56" t="str">
        <f ca="1" t="shared" si="71"/>
        <v>北九州市立大学_地域創生学群</v>
      </c>
      <c r="C191" s="53">
        <f ca="1" t="shared" si="72"/>
        <v>0</v>
      </c>
      <c r="D191" s="61">
        <f ca="1" t="shared" si="73"/>
        <v>0</v>
      </c>
      <c r="E191" s="68">
        <f ca="1" t="shared" si="74"/>
        <v>0</v>
      </c>
      <c r="F191" s="46">
        <f ca="1" t="shared" si="75"/>
        <v>0</v>
      </c>
      <c r="G191" s="53">
        <f ca="1" t="shared" si="76"/>
        <v>0</v>
      </c>
      <c r="H191" s="61">
        <f ca="1" t="shared" si="77"/>
        <v>0</v>
      </c>
      <c r="I191" s="68">
        <f ca="1" t="shared" si="78"/>
        <v>0</v>
      </c>
      <c r="J191" s="46">
        <f ca="1" t="shared" si="79"/>
        <v>0</v>
      </c>
      <c r="K191" s="53">
        <f ca="1" t="shared" si="80"/>
        <v>0</v>
      </c>
      <c r="L191" s="61">
        <f ca="1" t="shared" si="81"/>
        <v>0</v>
      </c>
      <c r="M191" s="68">
        <f ca="1" t="shared" si="82"/>
        <v>0</v>
      </c>
      <c r="N191" s="46">
        <f ca="1" t="shared" si="83"/>
        <v>0</v>
      </c>
      <c r="O191" s="53">
        <f ca="1" t="shared" si="84"/>
        <v>0</v>
      </c>
      <c r="P191" s="17">
        <f ca="1" t="shared" si="85"/>
        <v>0</v>
      </c>
      <c r="Q191" s="46">
        <f ca="1" t="shared" si="86"/>
        <v>0</v>
      </c>
    </row>
    <row r="192" spans="1:17" ht="13.5">
      <c r="A192" s="51" t="s">
        <v>120</v>
      </c>
      <c r="B192" s="57" t="str">
        <f ca="1" t="shared" si="71"/>
        <v>北九州市立大学_国際環境工学部</v>
      </c>
      <c r="C192" s="54">
        <f ca="1" t="shared" si="72"/>
        <v>22</v>
      </c>
      <c r="D192" s="62">
        <f ca="1" t="shared" si="73"/>
        <v>2</v>
      </c>
      <c r="E192" s="69">
        <f ca="1" t="shared" si="74"/>
        <v>7</v>
      </c>
      <c r="F192" s="48">
        <f ca="1" t="shared" si="75"/>
        <v>0</v>
      </c>
      <c r="G192" s="54">
        <f ca="1" t="shared" si="76"/>
        <v>7</v>
      </c>
      <c r="H192" s="62">
        <f ca="1" t="shared" si="77"/>
        <v>1</v>
      </c>
      <c r="I192" s="69">
        <f ca="1" t="shared" si="78"/>
        <v>0</v>
      </c>
      <c r="J192" s="48">
        <f ca="1" t="shared" si="79"/>
        <v>0</v>
      </c>
      <c r="K192" s="54">
        <f ca="1" t="shared" si="80"/>
        <v>0</v>
      </c>
      <c r="L192" s="62">
        <f ca="1" t="shared" si="81"/>
        <v>0</v>
      </c>
      <c r="M192" s="69">
        <f ca="1" t="shared" si="82"/>
        <v>0</v>
      </c>
      <c r="N192" s="48">
        <f ca="1" t="shared" si="83"/>
        <v>0</v>
      </c>
      <c r="O192" s="54">
        <f ca="1" t="shared" si="84"/>
        <v>36</v>
      </c>
      <c r="P192" s="47">
        <f ca="1" t="shared" si="85"/>
        <v>3</v>
      </c>
      <c r="Q192" s="48">
        <f ca="1" t="shared" si="86"/>
        <v>39</v>
      </c>
    </row>
    <row r="193" spans="1:17" ht="13.5">
      <c r="A193" s="71">
        <v>74</v>
      </c>
      <c r="B193" s="72" t="str">
        <f ca="1">INDIRECT($A193&amp;"!c2")</f>
        <v>長崎県立大学_経済学部</v>
      </c>
      <c r="C193" s="73">
        <f ca="1">INDIRECT($A193&amp;"!c8")</f>
        <v>0</v>
      </c>
      <c r="D193" s="74">
        <f ca="1">INDIRECT($A193&amp;"!ｄ8")</f>
        <v>0</v>
      </c>
      <c r="E193" s="75">
        <f ca="1">INDIRECT($A193&amp;"!e8")</f>
        <v>0</v>
      </c>
      <c r="F193" s="76">
        <f ca="1">INDIRECT($A193&amp;"!f8")</f>
        <v>0</v>
      </c>
      <c r="G193" s="73">
        <f ca="1">INDIRECT($A193&amp;"!g8")</f>
        <v>0</v>
      </c>
      <c r="H193" s="74">
        <f ca="1">INDIRECT($A193&amp;"!h8")</f>
        <v>0</v>
      </c>
      <c r="I193" s="75">
        <f ca="1">INDIRECT($A193&amp;"!i8")</f>
        <v>0</v>
      </c>
      <c r="J193" s="76">
        <f ca="1">INDIRECT($A193&amp;"!j8")</f>
        <v>0</v>
      </c>
      <c r="K193" s="73">
        <f ca="1">INDIRECT($A193&amp;"!k8")</f>
        <v>0</v>
      </c>
      <c r="L193" s="74">
        <f ca="1">INDIRECT($A193&amp;"!l8")</f>
        <v>0</v>
      </c>
      <c r="M193" s="75">
        <f ca="1">INDIRECT($A193&amp;"!m8")</f>
        <v>0</v>
      </c>
      <c r="N193" s="76">
        <f ca="1">INDIRECT($A193&amp;"!n8")</f>
        <v>0</v>
      </c>
      <c r="O193" s="73">
        <f ca="1">INDIRECT($A193&amp;"!o8")</f>
        <v>0</v>
      </c>
      <c r="P193" s="37">
        <f ca="1">INDIRECT($A193&amp;"!p8")</f>
        <v>0</v>
      </c>
      <c r="Q193" s="76">
        <f ca="1">INDIRECT($A193&amp;"!q8")</f>
        <v>0</v>
      </c>
    </row>
    <row r="194" spans="1:17" ht="13.5">
      <c r="A194" s="50" t="s">
        <v>121</v>
      </c>
      <c r="B194" s="56" t="str">
        <f ca="1">INDIRECT("'"&amp;$A194&amp;"'"&amp;"!c2")</f>
        <v>長崎県立大学_国際情報学部</v>
      </c>
      <c r="C194" s="53">
        <f ca="1">INDIRECT("'"&amp;$A194&amp;"'"&amp;"!c8")</f>
        <v>0</v>
      </c>
      <c r="D194" s="61">
        <f ca="1">INDIRECT("'"&amp;$A194&amp;"'"&amp;"!ｄ8")</f>
        <v>0</v>
      </c>
      <c r="E194" s="68">
        <f ca="1">INDIRECT("'"&amp;$A194&amp;"'"&amp;"!e8")</f>
        <v>0</v>
      </c>
      <c r="F194" s="46">
        <f ca="1">INDIRECT("'"&amp;$A194&amp;"'"&amp;"!f8")</f>
        <v>0</v>
      </c>
      <c r="G194" s="53">
        <f ca="1">INDIRECT("'"&amp;$A194&amp;"'"&amp;"!g8")</f>
        <v>0</v>
      </c>
      <c r="H194" s="61">
        <f ca="1">INDIRECT("'"&amp;$A194&amp;"'"&amp;"!h8")</f>
        <v>0</v>
      </c>
      <c r="I194" s="68">
        <f ca="1">INDIRECT("'"&amp;$A194&amp;"'"&amp;"!i8")</f>
        <v>0</v>
      </c>
      <c r="J194" s="46">
        <f ca="1">INDIRECT("'"&amp;$A194&amp;"'"&amp;"!j8")</f>
        <v>0</v>
      </c>
      <c r="K194" s="53">
        <f ca="1">INDIRECT("'"&amp;$A194&amp;"'"&amp;"!k8")</f>
        <v>0</v>
      </c>
      <c r="L194" s="61">
        <f ca="1">INDIRECT("'"&amp;$A194&amp;"'"&amp;"!l8")</f>
        <v>0</v>
      </c>
      <c r="M194" s="68">
        <f ca="1">INDIRECT("'"&amp;$A194&amp;"'"&amp;"!m8")</f>
        <v>0</v>
      </c>
      <c r="N194" s="46">
        <f ca="1" t="shared" si="83"/>
        <v>0</v>
      </c>
      <c r="O194" s="53">
        <f ca="1">INDIRECT("'"&amp;$A194&amp;"'"&amp;"!o8")</f>
        <v>0</v>
      </c>
      <c r="P194" s="17">
        <f ca="1">INDIRECT("'"&amp;$A194&amp;"'"&amp;"!p8")</f>
        <v>0</v>
      </c>
      <c r="Q194" s="46">
        <f ca="1">INDIRECT("'"&amp;$A194&amp;"'"&amp;"!q8")</f>
        <v>0</v>
      </c>
    </row>
    <row r="195" spans="1:17" ht="13.5">
      <c r="A195" s="92" t="s">
        <v>122</v>
      </c>
      <c r="B195" s="93" t="str">
        <f ca="1">INDIRECT("'"&amp;$A195&amp;"'"&amp;"!c2")</f>
        <v>長崎県立大学_看護栄養学部</v>
      </c>
      <c r="C195" s="94">
        <f ca="1">INDIRECT("'"&amp;$A195&amp;"'"&amp;"!c8")</f>
        <v>0</v>
      </c>
      <c r="D195" s="95">
        <f ca="1">INDIRECT("'"&amp;$A195&amp;"'"&amp;"!ｄ8")</f>
        <v>0</v>
      </c>
      <c r="E195" s="96">
        <f ca="1">INDIRECT("'"&amp;$A195&amp;"'"&amp;"!e8")</f>
        <v>0</v>
      </c>
      <c r="F195" s="97">
        <f ca="1">INDIRECT("'"&amp;$A195&amp;"'"&amp;"!f8")</f>
        <v>0</v>
      </c>
      <c r="G195" s="94">
        <f ca="1">INDIRECT("'"&amp;$A195&amp;"'"&amp;"!g8")</f>
        <v>0</v>
      </c>
      <c r="H195" s="95">
        <f ca="1">INDIRECT("'"&amp;$A195&amp;"'"&amp;"!h8")</f>
        <v>0</v>
      </c>
      <c r="I195" s="96">
        <f ca="1">INDIRECT("'"&amp;$A195&amp;"'"&amp;"!i8")</f>
        <v>0</v>
      </c>
      <c r="J195" s="97">
        <f ca="1">INDIRECT("'"&amp;$A195&amp;"'"&amp;"!j8")</f>
        <v>0</v>
      </c>
      <c r="K195" s="94">
        <f ca="1">INDIRECT("'"&amp;$A195&amp;"'"&amp;"!k8")</f>
        <v>0</v>
      </c>
      <c r="L195" s="95">
        <f ca="1">INDIRECT("'"&amp;$A195&amp;"'"&amp;"!l8")</f>
        <v>0</v>
      </c>
      <c r="M195" s="96">
        <f ca="1">INDIRECT("'"&amp;$A195&amp;"'"&amp;"!m8")</f>
        <v>0</v>
      </c>
      <c r="N195" s="97">
        <f ca="1" t="shared" si="83"/>
        <v>0</v>
      </c>
      <c r="O195" s="94">
        <f ca="1">INDIRECT("'"&amp;$A195&amp;"'"&amp;"!o8")</f>
        <v>0</v>
      </c>
      <c r="P195" s="98">
        <f ca="1">INDIRECT("'"&amp;$A195&amp;"'"&amp;"!p8")</f>
        <v>0</v>
      </c>
      <c r="Q195" s="97">
        <f ca="1">INDIRECT("'"&amp;$A195&amp;"'"&amp;"!q8")</f>
        <v>0</v>
      </c>
    </row>
    <row r="196" spans="1:17" ht="13.5">
      <c r="A196" s="49">
        <v>75</v>
      </c>
      <c r="B196" s="55" t="str">
        <f ca="1">INDIRECT($A196&amp;"!c2")</f>
        <v>熊本県立大学_文学部</v>
      </c>
      <c r="C196" s="52">
        <f ca="1">INDIRECT($A196&amp;"!c8")</f>
        <v>3</v>
      </c>
      <c r="D196" s="60">
        <f ca="1" t="shared" si="87" ref="D196:D205">INDIRECT($A196&amp;"!ｄ8")</f>
        <v>4</v>
      </c>
      <c r="E196" s="67">
        <f ca="1" t="shared" si="88" ref="E196:E205">INDIRECT($A196&amp;"!e8")</f>
        <v>4</v>
      </c>
      <c r="F196" s="45">
        <f ca="1" t="shared" si="89" ref="F196:F205">INDIRECT($A196&amp;"!f8")</f>
        <v>1</v>
      </c>
      <c r="G196" s="52">
        <f ca="1" t="shared" si="90" ref="G196:G205">INDIRECT($A196&amp;"!g8")</f>
        <v>0</v>
      </c>
      <c r="H196" s="60">
        <f ca="1" t="shared" si="91" ref="H196:H205">INDIRECT($A196&amp;"!h8")</f>
        <v>3</v>
      </c>
      <c r="I196" s="67">
        <f ca="1" t="shared" si="92" ref="I196:I205">INDIRECT($A196&amp;"!i8")</f>
        <v>0</v>
      </c>
      <c r="J196" s="45">
        <f ca="1" t="shared" si="93" ref="J196:J205">INDIRECT($A196&amp;"!j8")</f>
        <v>2</v>
      </c>
      <c r="K196" s="52">
        <f ca="1" t="shared" si="94" ref="K196:K205">INDIRECT($A196&amp;"!k8")</f>
        <v>0</v>
      </c>
      <c r="L196" s="60">
        <f ca="1" t="shared" si="95" ref="L196:L205">INDIRECT($A196&amp;"!l8")</f>
        <v>0</v>
      </c>
      <c r="M196" s="67">
        <f ca="1" t="shared" si="96" ref="M196:M205">INDIRECT($A196&amp;"!m8")</f>
        <v>0</v>
      </c>
      <c r="N196" s="45">
        <f ca="1" t="shared" si="97" ref="N196:N205">INDIRECT($A196&amp;"!n8")</f>
        <v>0</v>
      </c>
      <c r="O196" s="52">
        <f ca="1" t="shared" si="98" ref="O196:O205">INDIRECT($A196&amp;"!o8")</f>
        <v>7</v>
      </c>
      <c r="P196" s="44">
        <f ca="1" t="shared" si="99" ref="P196:P205">INDIRECT($A196&amp;"!p8")</f>
        <v>10</v>
      </c>
      <c r="Q196" s="45">
        <f ca="1" t="shared" si="100" ref="Q196:Q205">INDIRECT($A196&amp;"!q8")</f>
        <v>17</v>
      </c>
    </row>
    <row r="197" spans="1:17" ht="13.5">
      <c r="A197" s="50" t="s">
        <v>123</v>
      </c>
      <c r="B197" s="56" t="str">
        <f ca="1">INDIRECT("'"&amp;$A197&amp;"'"&amp;"!c2")</f>
        <v>熊本県立大学_環境共生学部</v>
      </c>
      <c r="C197" s="53">
        <f ca="1">INDIRECT("'"&amp;$A197&amp;"'"&amp;"!c8")</f>
        <v>1</v>
      </c>
      <c r="D197" s="61">
        <f ca="1">INDIRECT("'"&amp;$A197&amp;"'"&amp;"!ｄ8")</f>
        <v>1</v>
      </c>
      <c r="E197" s="68">
        <f ca="1">INDIRECT("'"&amp;$A197&amp;"'"&amp;"!e8")</f>
        <v>3</v>
      </c>
      <c r="F197" s="46">
        <f ca="1">INDIRECT("'"&amp;$A197&amp;"'"&amp;"!f8")</f>
        <v>1</v>
      </c>
      <c r="G197" s="53">
        <f ca="1">INDIRECT("'"&amp;$A197&amp;"'"&amp;"!g8")</f>
        <v>0</v>
      </c>
      <c r="H197" s="61">
        <f ca="1">INDIRECT("'"&amp;$A197&amp;"'"&amp;"!h8")</f>
        <v>1</v>
      </c>
      <c r="I197" s="68">
        <f ca="1">INDIRECT("'"&amp;$A197&amp;"'"&amp;"!i8")</f>
        <v>0</v>
      </c>
      <c r="J197" s="46">
        <f ca="1">INDIRECT("'"&amp;$A197&amp;"'"&amp;"!j8")</f>
        <v>0</v>
      </c>
      <c r="K197" s="53">
        <f ca="1">INDIRECT("'"&amp;$A197&amp;"'"&amp;"!k8")</f>
        <v>0</v>
      </c>
      <c r="L197" s="61">
        <f ca="1">INDIRECT("'"&amp;$A197&amp;"'"&amp;"!l8")</f>
        <v>0</v>
      </c>
      <c r="M197" s="68">
        <f ca="1">INDIRECT("'"&amp;$A197&amp;"'"&amp;"!m8")</f>
        <v>0</v>
      </c>
      <c r="N197" s="46">
        <f ca="1" t="shared" si="83"/>
        <v>0</v>
      </c>
      <c r="O197" s="53">
        <f ca="1">INDIRECT("'"&amp;$A197&amp;"'"&amp;"!o8")</f>
        <v>4</v>
      </c>
      <c r="P197" s="17">
        <f ca="1">INDIRECT("'"&amp;$A197&amp;"'"&amp;"!p8")</f>
        <v>3</v>
      </c>
      <c r="Q197" s="46">
        <f ca="1">INDIRECT("'"&amp;$A197&amp;"'"&amp;"!q8")</f>
        <v>7</v>
      </c>
    </row>
    <row r="198" spans="1:17" ht="13.5">
      <c r="A198" s="51" t="s">
        <v>124</v>
      </c>
      <c r="B198" s="57" t="str">
        <f ca="1">INDIRECT("'"&amp;$A198&amp;"'"&amp;"!c2")</f>
        <v>熊本県立大学_総合管理学部</v>
      </c>
      <c r="C198" s="54">
        <f ca="1">INDIRECT("'"&amp;$A198&amp;"'"&amp;"!c8")</f>
        <v>12</v>
      </c>
      <c r="D198" s="62">
        <f ca="1">INDIRECT("'"&amp;$A198&amp;"'"&amp;"!ｄ8")</f>
        <v>7</v>
      </c>
      <c r="E198" s="69">
        <f ca="1">INDIRECT("'"&amp;$A198&amp;"'"&amp;"!e8")</f>
        <v>5</v>
      </c>
      <c r="F198" s="48">
        <f ca="1">INDIRECT("'"&amp;$A198&amp;"'"&amp;"!f8")</f>
        <v>0</v>
      </c>
      <c r="G198" s="54">
        <f ca="1">INDIRECT("'"&amp;$A198&amp;"'"&amp;"!g8")</f>
        <v>4</v>
      </c>
      <c r="H198" s="62">
        <f ca="1">INDIRECT("'"&amp;$A198&amp;"'"&amp;"!h8")</f>
        <v>0</v>
      </c>
      <c r="I198" s="69">
        <f ca="1">INDIRECT("'"&amp;$A198&amp;"'"&amp;"!i8")</f>
        <v>1</v>
      </c>
      <c r="J198" s="48">
        <f ca="1">INDIRECT("'"&amp;$A198&amp;"'"&amp;"!j8")</f>
        <v>0</v>
      </c>
      <c r="K198" s="54">
        <f ca="1">INDIRECT("'"&amp;$A198&amp;"'"&amp;"!k8")</f>
        <v>1</v>
      </c>
      <c r="L198" s="62">
        <f ca="1">INDIRECT("'"&amp;$A198&amp;"'"&amp;"!l8")</f>
        <v>0</v>
      </c>
      <c r="M198" s="69">
        <f ca="1">INDIRECT("'"&amp;$A198&amp;"'"&amp;"!m8")</f>
        <v>0</v>
      </c>
      <c r="N198" s="48">
        <f ca="1" t="shared" si="83"/>
        <v>0</v>
      </c>
      <c r="O198" s="54">
        <f ca="1">INDIRECT("'"&amp;$A198&amp;"'"&amp;"!o8")</f>
        <v>23</v>
      </c>
      <c r="P198" s="47">
        <f ca="1">INDIRECT("'"&amp;$A198&amp;"'"&amp;"!p8")</f>
        <v>7</v>
      </c>
      <c r="Q198" s="48">
        <f ca="1">INDIRECT("'"&amp;$A198&amp;"'"&amp;"!q8")</f>
        <v>30</v>
      </c>
    </row>
    <row r="199" spans="1:17" ht="13.5">
      <c r="A199" s="78">
        <v>76</v>
      </c>
      <c r="B199" s="79" t="str">
        <f ca="1" t="shared" si="101" ref="B199:B205">INDIRECT($A199&amp;"!c2")</f>
        <v>大分県立看護科学大学_看護学部</v>
      </c>
      <c r="C199" s="80">
        <f ca="1" t="shared" si="102" ref="C199:C205">INDIRECT($A199&amp;"!c8")</f>
        <v>1</v>
      </c>
      <c r="D199" s="81">
        <f ca="1" t="shared" si="87"/>
        <v>2</v>
      </c>
      <c r="E199" s="82">
        <f ca="1" t="shared" si="88"/>
        <v>1</v>
      </c>
      <c r="F199" s="83">
        <f ca="1" t="shared" si="89"/>
        <v>0</v>
      </c>
      <c r="G199" s="80">
        <f ca="1" t="shared" si="90"/>
        <v>0</v>
      </c>
      <c r="H199" s="81">
        <f ca="1" t="shared" si="91"/>
        <v>0</v>
      </c>
      <c r="I199" s="82">
        <f ca="1" t="shared" si="92"/>
        <v>0</v>
      </c>
      <c r="J199" s="83">
        <f ca="1" t="shared" si="93"/>
        <v>0</v>
      </c>
      <c r="K199" s="80">
        <f ca="1" t="shared" si="94"/>
        <v>0</v>
      </c>
      <c r="L199" s="81">
        <f ca="1" t="shared" si="95"/>
        <v>0</v>
      </c>
      <c r="M199" s="82">
        <f ca="1" t="shared" si="96"/>
        <v>0</v>
      </c>
      <c r="N199" s="83">
        <f ca="1" t="shared" si="97"/>
        <v>0</v>
      </c>
      <c r="O199" s="80">
        <f ca="1" t="shared" si="98"/>
        <v>2</v>
      </c>
      <c r="P199" s="84">
        <f ca="1" t="shared" si="99"/>
        <v>2</v>
      </c>
      <c r="Q199" s="83">
        <f ca="1" t="shared" si="100"/>
        <v>4</v>
      </c>
    </row>
    <row r="200" spans="1:17" ht="13.5">
      <c r="A200" s="85">
        <v>77</v>
      </c>
      <c r="B200" s="86" t="str">
        <f ca="1" t="shared" si="101"/>
        <v>宮崎県立看護大学_看護学部</v>
      </c>
      <c r="C200" s="87">
        <f ca="1" t="shared" si="102"/>
        <v>2</v>
      </c>
      <c r="D200" s="88">
        <f ca="1" t="shared" si="87"/>
        <v>3</v>
      </c>
      <c r="E200" s="89">
        <f ca="1" t="shared" si="88"/>
        <v>2</v>
      </c>
      <c r="F200" s="90">
        <f ca="1" t="shared" si="89"/>
        <v>0</v>
      </c>
      <c r="G200" s="87">
        <f ca="1" t="shared" si="90"/>
        <v>1</v>
      </c>
      <c r="H200" s="88">
        <f ca="1" t="shared" si="91"/>
        <v>0</v>
      </c>
      <c r="I200" s="89">
        <f ca="1" t="shared" si="92"/>
        <v>0</v>
      </c>
      <c r="J200" s="90">
        <f ca="1" t="shared" si="93"/>
        <v>1</v>
      </c>
      <c r="K200" s="87">
        <f ca="1" t="shared" si="94"/>
        <v>0</v>
      </c>
      <c r="L200" s="88">
        <f ca="1" t="shared" si="95"/>
        <v>0</v>
      </c>
      <c r="M200" s="89">
        <f ca="1" t="shared" si="96"/>
        <v>0</v>
      </c>
      <c r="N200" s="90">
        <f ca="1" t="shared" si="97"/>
        <v>0</v>
      </c>
      <c r="O200" s="87">
        <f ca="1" t="shared" si="98"/>
        <v>5</v>
      </c>
      <c r="P200" s="91">
        <f ca="1" t="shared" si="99"/>
        <v>4</v>
      </c>
      <c r="Q200" s="90">
        <f ca="1" t="shared" si="100"/>
        <v>9</v>
      </c>
    </row>
    <row r="201" spans="1:17" ht="13.5">
      <c r="A201" s="78">
        <v>78</v>
      </c>
      <c r="B201" s="79" t="str">
        <f ca="1" t="shared" si="101"/>
        <v>宮崎公立大学_人文学部（群）</v>
      </c>
      <c r="C201" s="80">
        <f ca="1" t="shared" si="102"/>
        <v>13</v>
      </c>
      <c r="D201" s="81">
        <f ca="1" t="shared" si="87"/>
        <v>34</v>
      </c>
      <c r="E201" s="82">
        <f ca="1" t="shared" si="88"/>
        <v>3</v>
      </c>
      <c r="F201" s="83">
        <f ca="1" t="shared" si="89"/>
        <v>9</v>
      </c>
      <c r="G201" s="80">
        <f ca="1" t="shared" si="90"/>
        <v>2</v>
      </c>
      <c r="H201" s="81">
        <f ca="1" t="shared" si="91"/>
        <v>1</v>
      </c>
      <c r="I201" s="82">
        <f ca="1" t="shared" si="92"/>
        <v>1</v>
      </c>
      <c r="J201" s="83">
        <f ca="1" t="shared" si="93"/>
        <v>0</v>
      </c>
      <c r="K201" s="80">
        <f ca="1" t="shared" si="94"/>
        <v>0</v>
      </c>
      <c r="L201" s="81">
        <f ca="1" t="shared" si="95"/>
        <v>0</v>
      </c>
      <c r="M201" s="82">
        <f ca="1" t="shared" si="96"/>
        <v>0</v>
      </c>
      <c r="N201" s="83">
        <f ca="1" t="shared" si="97"/>
        <v>0</v>
      </c>
      <c r="O201" s="80">
        <f ca="1" t="shared" si="98"/>
        <v>19</v>
      </c>
      <c r="P201" s="84">
        <f ca="1" t="shared" si="99"/>
        <v>44</v>
      </c>
      <c r="Q201" s="83">
        <f ca="1" t="shared" si="100"/>
        <v>63</v>
      </c>
    </row>
    <row r="202" spans="1:17" ht="13.5">
      <c r="A202" s="49">
        <v>79</v>
      </c>
      <c r="B202" s="55" t="str">
        <f ca="1" t="shared" si="101"/>
        <v>沖縄県立芸術大学_美術工芸学部</v>
      </c>
      <c r="C202" s="52">
        <f ca="1" t="shared" si="102"/>
        <v>3</v>
      </c>
      <c r="D202" s="60">
        <f ca="1" t="shared" si="87"/>
        <v>6</v>
      </c>
      <c r="E202" s="67">
        <f ca="1" t="shared" si="88"/>
        <v>0</v>
      </c>
      <c r="F202" s="45">
        <f ca="1" t="shared" si="89"/>
        <v>4</v>
      </c>
      <c r="G202" s="52">
        <f ca="1" t="shared" si="90"/>
        <v>1</v>
      </c>
      <c r="H202" s="60">
        <f ca="1" t="shared" si="91"/>
        <v>1</v>
      </c>
      <c r="I202" s="67">
        <f ca="1" t="shared" si="92"/>
        <v>0</v>
      </c>
      <c r="J202" s="45">
        <f ca="1" t="shared" si="93"/>
        <v>0</v>
      </c>
      <c r="K202" s="52">
        <f ca="1" t="shared" si="94"/>
        <v>0</v>
      </c>
      <c r="L202" s="60">
        <f ca="1" t="shared" si="95"/>
        <v>0</v>
      </c>
      <c r="M202" s="67">
        <f ca="1" t="shared" si="96"/>
        <v>0</v>
      </c>
      <c r="N202" s="45">
        <f ca="1" t="shared" si="97"/>
        <v>0</v>
      </c>
      <c r="O202" s="52">
        <f ca="1" t="shared" si="98"/>
        <v>4</v>
      </c>
      <c r="P202" s="44">
        <f ca="1" t="shared" si="99"/>
        <v>11</v>
      </c>
      <c r="Q202" s="45">
        <f ca="1" t="shared" si="100"/>
        <v>15</v>
      </c>
    </row>
    <row r="203" spans="1:17" ht="13.5">
      <c r="A203" s="51" t="s">
        <v>125</v>
      </c>
      <c r="B203" s="57" t="str">
        <f ca="1">INDIRECT("'"&amp;$A203&amp;"'"&amp;"!c2")</f>
        <v>沖縄県立芸術大学_音楽学部</v>
      </c>
      <c r="C203" s="54">
        <f ca="1">INDIRECT("'"&amp;$A203&amp;"'"&amp;"!c8")</f>
        <v>0</v>
      </c>
      <c r="D203" s="62">
        <f ca="1">INDIRECT("'"&amp;$A203&amp;"'"&amp;"!ｄ8")</f>
        <v>1</v>
      </c>
      <c r="E203" s="69">
        <f ca="1">INDIRECT("'"&amp;$A203&amp;"'"&amp;"!e8")</f>
        <v>0</v>
      </c>
      <c r="F203" s="48">
        <f ca="1">INDIRECT("'"&amp;$A203&amp;"'"&amp;"!f8")</f>
        <v>3</v>
      </c>
      <c r="G203" s="54">
        <f ca="1">INDIRECT("'"&amp;$A203&amp;"'"&amp;"!g8")</f>
        <v>0</v>
      </c>
      <c r="H203" s="62">
        <f ca="1">INDIRECT("'"&amp;$A203&amp;"'"&amp;"!h8")</f>
        <v>0</v>
      </c>
      <c r="I203" s="69">
        <f ca="1">INDIRECT("'"&amp;$A203&amp;"'"&amp;"!i8")</f>
        <v>0</v>
      </c>
      <c r="J203" s="48">
        <f ca="1">INDIRECT("'"&amp;$A203&amp;"'"&amp;"!j8")</f>
        <v>0</v>
      </c>
      <c r="K203" s="54">
        <f ca="1">INDIRECT("'"&amp;$A203&amp;"'"&amp;"!k8")</f>
        <v>0</v>
      </c>
      <c r="L203" s="62">
        <f ca="1">INDIRECT("'"&amp;$A203&amp;"'"&amp;"!l8")</f>
        <v>0</v>
      </c>
      <c r="M203" s="69">
        <f ca="1">INDIRECT("'"&amp;$A203&amp;"'"&amp;"!m8")</f>
        <v>0</v>
      </c>
      <c r="N203" s="48">
        <f ca="1">INDIRECT("'"&amp;$A203&amp;"'"&amp;"!n8")</f>
        <v>0</v>
      </c>
      <c r="O203" s="54">
        <f ca="1">INDIRECT("'"&amp;$A203&amp;"'"&amp;"!o8")</f>
        <v>0</v>
      </c>
      <c r="P203" s="47">
        <f ca="1">INDIRECT("'"&amp;$A203&amp;"'"&amp;"!p8")</f>
        <v>4</v>
      </c>
      <c r="Q203" s="48">
        <f ca="1">INDIRECT("'"&amp;$A203&amp;"'"&amp;"!q8")</f>
        <v>4</v>
      </c>
    </row>
    <row r="204" spans="1:17" ht="13.5">
      <c r="A204" s="71">
        <v>80</v>
      </c>
      <c r="B204" s="72" t="str">
        <f ca="1" t="shared" si="101"/>
        <v>沖縄県立看護大学_看護学部</v>
      </c>
      <c r="C204" s="73">
        <f ca="1" t="shared" si="102"/>
        <v>1</v>
      </c>
      <c r="D204" s="74">
        <f ca="1" t="shared" si="87"/>
        <v>7</v>
      </c>
      <c r="E204" s="75">
        <f ca="1" t="shared" si="88"/>
        <v>0</v>
      </c>
      <c r="F204" s="76">
        <f ca="1" t="shared" si="89"/>
        <v>2</v>
      </c>
      <c r="G204" s="73">
        <f ca="1" t="shared" si="90"/>
        <v>0</v>
      </c>
      <c r="H204" s="74">
        <f ca="1" t="shared" si="91"/>
        <v>0</v>
      </c>
      <c r="I204" s="75">
        <f ca="1" t="shared" si="92"/>
        <v>0</v>
      </c>
      <c r="J204" s="76">
        <f ca="1" t="shared" si="93"/>
        <v>0</v>
      </c>
      <c r="K204" s="73">
        <f ca="1" t="shared" si="94"/>
        <v>0</v>
      </c>
      <c r="L204" s="74">
        <f ca="1" t="shared" si="95"/>
        <v>0</v>
      </c>
      <c r="M204" s="75">
        <f ca="1" t="shared" si="96"/>
        <v>0</v>
      </c>
      <c r="N204" s="76">
        <f ca="1" t="shared" si="97"/>
        <v>0</v>
      </c>
      <c r="O204" s="73">
        <f ca="1" t="shared" si="98"/>
        <v>1</v>
      </c>
      <c r="P204" s="37">
        <f ca="1" t="shared" si="99"/>
        <v>9</v>
      </c>
      <c r="Q204" s="76">
        <f ca="1" t="shared" si="100"/>
        <v>10</v>
      </c>
    </row>
    <row r="205" spans="1:17" ht="13.5">
      <c r="A205" s="50">
        <v>81</v>
      </c>
      <c r="B205" s="56" t="str">
        <f ca="1" t="shared" si="101"/>
        <v>名桜大学_人間健康学部</v>
      </c>
      <c r="C205" s="53">
        <f ca="1" t="shared" si="102"/>
        <v>9</v>
      </c>
      <c r="D205" s="61">
        <f ca="1" t="shared" si="87"/>
        <v>6</v>
      </c>
      <c r="E205" s="68">
        <f ca="1" t="shared" si="88"/>
        <v>2</v>
      </c>
      <c r="F205" s="46">
        <f ca="1" t="shared" si="89"/>
        <v>2</v>
      </c>
      <c r="G205" s="53">
        <f ca="1" t="shared" si="90"/>
        <v>2</v>
      </c>
      <c r="H205" s="61">
        <f ca="1" t="shared" si="91"/>
        <v>0</v>
      </c>
      <c r="I205" s="68">
        <f ca="1" t="shared" si="92"/>
        <v>0</v>
      </c>
      <c r="J205" s="46">
        <f ca="1" t="shared" si="93"/>
        <v>0</v>
      </c>
      <c r="K205" s="53">
        <f ca="1" t="shared" si="94"/>
        <v>0</v>
      </c>
      <c r="L205" s="61">
        <f ca="1" t="shared" si="95"/>
        <v>0</v>
      </c>
      <c r="M205" s="68">
        <f ca="1" t="shared" si="96"/>
        <v>0</v>
      </c>
      <c r="N205" s="46">
        <f ca="1" t="shared" si="97"/>
        <v>0</v>
      </c>
      <c r="O205" s="53">
        <f ca="1" t="shared" si="98"/>
        <v>13</v>
      </c>
      <c r="P205" s="17">
        <f ca="1" t="shared" si="99"/>
        <v>8</v>
      </c>
      <c r="Q205" s="46">
        <f ca="1" t="shared" si="100"/>
        <v>21</v>
      </c>
    </row>
    <row r="206" spans="1:17" ht="13.5">
      <c r="A206" s="51" t="s">
        <v>126</v>
      </c>
      <c r="B206" s="57" t="str">
        <f ca="1">INDIRECT("'"&amp;$A206&amp;"'"&amp;"!c2")</f>
        <v>名桜大学_国際学部（群）</v>
      </c>
      <c r="C206" s="54">
        <f ca="1">INDIRECT("'"&amp;$A206&amp;"'"&amp;"!c8")</f>
        <v>37</v>
      </c>
      <c r="D206" s="62">
        <f ca="1">INDIRECT("'"&amp;$A206&amp;"'"&amp;"!ｄ8")</f>
        <v>3</v>
      </c>
      <c r="E206" s="69">
        <f ca="1">INDIRECT("'"&amp;$A206&amp;"'"&amp;"!e8")</f>
        <v>16</v>
      </c>
      <c r="F206" s="48">
        <f ca="1">INDIRECT("'"&amp;$A206&amp;"'"&amp;"!f8")</f>
        <v>2</v>
      </c>
      <c r="G206" s="54">
        <f ca="1">INDIRECT("'"&amp;$A206&amp;"'"&amp;"!g8")</f>
        <v>9</v>
      </c>
      <c r="H206" s="62">
        <f ca="1">INDIRECT("'"&amp;$A206&amp;"'"&amp;"!h8")</f>
        <v>0</v>
      </c>
      <c r="I206" s="69">
        <f ca="1">INDIRECT("'"&amp;$A206&amp;"'"&amp;"!i8")</f>
        <v>0</v>
      </c>
      <c r="J206" s="48">
        <f ca="1">INDIRECT("'"&amp;$A206&amp;"'"&amp;"!j8")</f>
        <v>0</v>
      </c>
      <c r="K206" s="54">
        <f ca="1">INDIRECT("'"&amp;$A206&amp;"'"&amp;"!k8")</f>
        <v>0</v>
      </c>
      <c r="L206" s="62">
        <f ca="1">INDIRECT("'"&amp;$A206&amp;"'"&amp;"!l8")</f>
        <v>0</v>
      </c>
      <c r="M206" s="69">
        <f ca="1">INDIRECT("'"&amp;$A206&amp;"'"&amp;"!m8")</f>
        <v>0</v>
      </c>
      <c r="N206" s="48">
        <f ca="1">INDIRECT("'"&amp;$A206&amp;"'"&amp;"!n8")</f>
        <v>0</v>
      </c>
      <c r="O206" s="54">
        <f ca="1">INDIRECT("'"&amp;$A206&amp;"'"&amp;"!o8")</f>
        <v>62</v>
      </c>
      <c r="P206" s="47">
        <f ca="1">INDIRECT("'"&amp;$A206&amp;"'"&amp;"!p8")</f>
        <v>5</v>
      </c>
      <c r="Q206" s="48">
        <f ca="1">INDIRECT("'"&amp;$A206&amp;"'"&amp;"!q8")</f>
        <v>67</v>
      </c>
    </row>
  </sheetData>
  <sheetProtection/>
  <mergeCells count="7">
    <mergeCell ref="O1:Q1"/>
    <mergeCell ref="C1:D1"/>
    <mergeCell ref="E1:F1"/>
    <mergeCell ref="G1:H1"/>
    <mergeCell ref="I1:J1"/>
    <mergeCell ref="K1:L1"/>
    <mergeCell ref="M1:N1"/>
  </mergeCells>
  <printOptions/>
  <pageMargins left="0.7086614173228347" right="0.7086614173228347" top="0.7480314960629921" bottom="0.7480314960629921" header="0.31496062992125984" footer="0.31496062992125984"/>
  <pageSetup fitToHeight="12" fitToWidth="1" horizontalDpi="600" verticalDpi="600" orientation="landscape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'[1]12'!$C$2</f>
        <v>山形県立保健医療大学_保健医療学部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</v>
      </c>
      <c r="D8" s="2">
        <v>4</v>
      </c>
      <c r="E8" s="1">
        <v>0</v>
      </c>
      <c r="F8" s="2">
        <v>2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1</v>
      </c>
      <c r="P8" s="5">
        <f>SUM(D8,F8,H8,J8,L8,N8)</f>
        <v>6</v>
      </c>
      <c r="Q8" s="6">
        <f>SUM(C8:N8)</f>
        <v>7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'[1]13'!$C$2</f>
        <v>福島県立医科大学_医学部（修業年限6年）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>
        <v>1</v>
      </c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1</v>
      </c>
      <c r="Q8" s="6">
        <f>SUM(C8:N8)</f>
        <v>1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'[1]13 (2)'!$C$2</f>
        <v>福島県立医科大学_看護学部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</v>
      </c>
      <c r="D8" s="2">
        <v>3</v>
      </c>
      <c r="E8" s="1"/>
      <c r="F8" s="2">
        <v>1</v>
      </c>
      <c r="G8" s="1"/>
      <c r="H8" s="2">
        <v>1</v>
      </c>
      <c r="I8" s="1"/>
      <c r="J8" s="2"/>
      <c r="K8" s="1"/>
      <c r="L8" s="2">
        <v>1</v>
      </c>
      <c r="M8" s="1"/>
      <c r="N8" s="3"/>
      <c r="O8" s="4">
        <f>SUM(C8,E8,G8,I8,K8,M8)</f>
        <v>1</v>
      </c>
      <c r="P8" s="5">
        <f>SUM(D8,F8,H8,J8,L8,N8)</f>
        <v>6</v>
      </c>
      <c r="Q8" s="6">
        <f>SUM(C8:N8)</f>
        <v>7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'[1]14'!$C$2</f>
        <v>会津大学_コンピュータ理工学部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 t="e">
        <f>IF(#REF!="","",#REF!)</f>
        <v>#REF!</v>
      </c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49</v>
      </c>
      <c r="D8" s="2">
        <v>4</v>
      </c>
      <c r="E8" s="1">
        <v>36</v>
      </c>
      <c r="F8" s="2">
        <v>2</v>
      </c>
      <c r="G8" s="1">
        <v>8</v>
      </c>
      <c r="H8" s="2"/>
      <c r="I8" s="1">
        <v>9</v>
      </c>
      <c r="J8" s="2"/>
      <c r="K8" s="1">
        <v>2</v>
      </c>
      <c r="L8" s="2"/>
      <c r="M8" s="1"/>
      <c r="N8" s="3"/>
      <c r="O8" s="4">
        <f>SUM(C8,E8,G8,I8,K8,M8)</f>
        <v>104</v>
      </c>
      <c r="P8" s="5">
        <f>SUM(D8,F8,H8,J8,L8,N8)</f>
        <v>6</v>
      </c>
      <c r="Q8" s="6">
        <f>SUM(C8:N8)</f>
        <v>110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'[1]15'!$C$2</f>
        <v>茨城県立医療大学_保健医療学部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 t="e">
        <f>IF(#REF!="","",#REF!)</f>
        <v>#REF!</v>
      </c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7</v>
      </c>
      <c r="D8" s="2">
        <v>7</v>
      </c>
      <c r="E8" s="1">
        <v>4</v>
      </c>
      <c r="F8" s="2">
        <v>2</v>
      </c>
      <c r="G8" s="1">
        <v>1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1</v>
      </c>
      <c r="O8" s="4">
        <f>SUM(C8,E8,G8,I8,K8,M8)</f>
        <v>12</v>
      </c>
      <c r="P8" s="5">
        <f>SUM(D8,F8,H8,J8,L8,N8)</f>
        <v>10</v>
      </c>
      <c r="Q8" s="6">
        <f>SUM(C8:N8)</f>
        <v>22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'[1]16'!$C$2</f>
        <v>群馬県立女子大学_文学部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 t="e">
        <f>IF(#REF!="","",#REF!)</f>
        <v>#REF!</v>
      </c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>
        <v>15</v>
      </c>
      <c r="E8" s="1"/>
      <c r="F8" s="2">
        <v>6</v>
      </c>
      <c r="G8" s="1"/>
      <c r="H8" s="2">
        <v>1</v>
      </c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22</v>
      </c>
      <c r="Q8" s="6">
        <f>SUM(C8:N8)</f>
        <v>22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'[1]16 (2)'!$C$2</f>
        <v>群馬県立女子大学_国際コミュニケーション学部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 t="e">
        <f>IF(#REF!="","",#REF!)</f>
        <v>#REF!</v>
      </c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>
        <v>5</v>
      </c>
      <c r="E8" s="1"/>
      <c r="F8" s="2">
        <v>2</v>
      </c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7</v>
      </c>
      <c r="Q8" s="6">
        <f>SUM(C8:N8)</f>
        <v>7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'[1]17'!$C$2</f>
        <v>群馬県立県民健康科学大学_看護学部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>
        <v>3</v>
      </c>
      <c r="E8" s="1">
        <v>1</v>
      </c>
      <c r="F8" s="2">
        <v>1</v>
      </c>
      <c r="G8" s="1"/>
      <c r="H8" s="2">
        <v>1</v>
      </c>
      <c r="I8" s="1"/>
      <c r="J8" s="2"/>
      <c r="K8" s="1"/>
      <c r="L8" s="2"/>
      <c r="M8" s="1"/>
      <c r="N8" s="3"/>
      <c r="O8" s="4">
        <f>SUM(C8,E8,G8,I8,K8,M8)</f>
        <v>1</v>
      </c>
      <c r="P8" s="5">
        <f>SUM(D8,F8,H8,J8,L8,N8)</f>
        <v>5</v>
      </c>
      <c r="Q8" s="6">
        <f>SUM(C8:N8)</f>
        <v>6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'[1]17 (2)'!$C$2</f>
        <v>群馬県立県民健康科学大学_診療放射線学部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0</v>
      </c>
      <c r="D8" s="2">
        <v>0</v>
      </c>
      <c r="E8" s="1">
        <v>0</v>
      </c>
      <c r="F8" s="2">
        <v>0</v>
      </c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'[1]1 (2)'!$C$2</f>
        <v>札幌医科大学_保健医療学部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</v>
      </c>
      <c r="D8" s="2">
        <v>2</v>
      </c>
      <c r="E8" s="1">
        <v>0</v>
      </c>
      <c r="F8" s="2">
        <v>0</v>
      </c>
      <c r="G8" s="1">
        <v>1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2</v>
      </c>
      <c r="P8" s="5">
        <f>SUM(D8,F8,H8,J8,L8,N8)</f>
        <v>2</v>
      </c>
      <c r="Q8" s="6">
        <f>SUM(C8:N8)</f>
        <v>4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'[1]18'!$C$2</f>
        <v>高崎経済大学_経済学部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70</v>
      </c>
      <c r="D8" s="2">
        <v>7</v>
      </c>
      <c r="E8" s="1">
        <v>27</v>
      </c>
      <c r="F8" s="2">
        <v>1</v>
      </c>
      <c r="G8" s="1">
        <v>13</v>
      </c>
      <c r="H8" s="2">
        <v>1</v>
      </c>
      <c r="I8" s="1">
        <v>7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117</v>
      </c>
      <c r="P8" s="5">
        <f>SUM(D8,F8,H8,J8,L8,N8)</f>
        <v>9</v>
      </c>
      <c r="Q8" s="6">
        <f>SUM(C8:N8)</f>
        <v>126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'[1]18 (2)'!$C$2</f>
        <v>高崎経済大学_地域政策学部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42</v>
      </c>
      <c r="D8" s="2">
        <v>12</v>
      </c>
      <c r="E8" s="1">
        <v>14</v>
      </c>
      <c r="F8" s="2">
        <v>3</v>
      </c>
      <c r="G8" s="1">
        <v>6</v>
      </c>
      <c r="H8" s="2">
        <v>0</v>
      </c>
      <c r="I8" s="1">
        <v>2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64</v>
      </c>
      <c r="P8" s="5">
        <f>SUM(D8,F8,H8,J8,L8,N8)</f>
        <v>15</v>
      </c>
      <c r="Q8" s="6">
        <f>SUM(C8:N8)</f>
        <v>79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'[1]19'!$C$2</f>
        <v>前橋工科大学_工学部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32</v>
      </c>
      <c r="D8" s="2">
        <v>5</v>
      </c>
      <c r="E8" s="1">
        <v>14</v>
      </c>
      <c r="F8" s="2">
        <v>2</v>
      </c>
      <c r="G8" s="1">
        <v>4</v>
      </c>
      <c r="H8" s="2">
        <v>0</v>
      </c>
      <c r="I8" s="1">
        <v>3</v>
      </c>
      <c r="J8" s="2">
        <v>0</v>
      </c>
      <c r="K8" s="1"/>
      <c r="L8" s="2"/>
      <c r="M8" s="1"/>
      <c r="N8" s="3"/>
      <c r="O8" s="4">
        <f>SUM(C8,E8,G8,I8,K8,M8)</f>
        <v>53</v>
      </c>
      <c r="P8" s="5">
        <f>SUM(D8,F8,H8,J8,L8,N8)</f>
        <v>7</v>
      </c>
      <c r="Q8" s="6">
        <f>SUM(C8:N8)</f>
        <v>60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'[1]19 夜間'!$C$2</f>
        <v>前橋工科大学_工学部_夜間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4</v>
      </c>
      <c r="D8" s="2">
        <v>0</v>
      </c>
      <c r="E8" s="1">
        <v>6</v>
      </c>
      <c r="F8" s="2">
        <v>1</v>
      </c>
      <c r="G8" s="1">
        <v>4</v>
      </c>
      <c r="H8" s="2">
        <v>2</v>
      </c>
      <c r="I8" s="1">
        <v>0</v>
      </c>
      <c r="J8" s="2">
        <v>0</v>
      </c>
      <c r="K8" s="1"/>
      <c r="L8" s="2"/>
      <c r="M8" s="1"/>
      <c r="N8" s="3"/>
      <c r="O8" s="4">
        <f>SUM(C8,E8,G8,I8,K8,M8)</f>
        <v>14</v>
      </c>
      <c r="P8" s="5">
        <f>SUM(D8,F8,H8,J8,L8,N8)</f>
        <v>3</v>
      </c>
      <c r="Q8" s="6">
        <f>SUM(C8:N8)</f>
        <v>17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'[1]20'!$C$2</f>
        <v>埼玉県立大学_保健医療福祉学部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 t="e">
        <f>IF(#REF!="","",#REF!)</f>
        <v>#REF!</v>
      </c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6</v>
      </c>
      <c r="D8" s="2">
        <v>16</v>
      </c>
      <c r="E8" s="1"/>
      <c r="F8" s="2">
        <v>2</v>
      </c>
      <c r="G8" s="1">
        <v>1</v>
      </c>
      <c r="H8" s="2"/>
      <c r="I8" s="1"/>
      <c r="J8" s="2"/>
      <c r="K8" s="1"/>
      <c r="L8" s="2"/>
      <c r="M8" s="1"/>
      <c r="N8" s="3"/>
      <c r="O8" s="4">
        <f>SUM(C8,E8,G8,I8,K8,M8)</f>
        <v>7</v>
      </c>
      <c r="P8" s="5">
        <f>SUM(D8,F8,H8,J8,L8,N8)</f>
        <v>18</v>
      </c>
      <c r="Q8" s="6">
        <f>SUM(C8:N8)</f>
        <v>25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'[1]21'!$C$2</f>
        <v>千葉県立保健医療大学_健康科学部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 t="e">
        <f>IF(#REF!="","",#REF!)</f>
        <v>#REF!</v>
      </c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0</v>
      </c>
      <c r="D8" s="2">
        <v>0</v>
      </c>
      <c r="E8" s="1">
        <v>0</v>
      </c>
      <c r="F8" s="2">
        <v>0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'[1]22'!$C$2</f>
        <v>首都大学東京_都市教養学部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 t="e">
        <f>IF(#REF!="","",#REF!)</f>
        <v>#REF!</v>
      </c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144</v>
      </c>
      <c r="D8" s="2">
        <v>46</v>
      </c>
      <c r="E8" s="1">
        <v>50</v>
      </c>
      <c r="F8" s="2">
        <v>6</v>
      </c>
      <c r="G8" s="1">
        <v>36</v>
      </c>
      <c r="H8" s="2">
        <v>6</v>
      </c>
      <c r="I8" s="1">
        <v>6</v>
      </c>
      <c r="J8" s="2">
        <v>1</v>
      </c>
      <c r="K8" s="1">
        <v>4</v>
      </c>
      <c r="L8" s="2">
        <v>2</v>
      </c>
      <c r="M8" s="1">
        <v>6</v>
      </c>
      <c r="N8" s="3">
        <v>1</v>
      </c>
      <c r="O8" s="4">
        <f>SUM(C8,E8,G8,I8,K8,M8)</f>
        <v>246</v>
      </c>
      <c r="P8" s="5">
        <f>SUM(D8,F8,H8,J8,L8,N8)</f>
        <v>62</v>
      </c>
      <c r="Q8" s="6">
        <f>SUM(C8:N8)</f>
        <v>308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'[1]22 (2)'!$C$2</f>
        <v>首都大学東京_都市環境学部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 t="e">
        <f>IF(#REF!="","",#REF!)</f>
        <v>#REF!</v>
      </c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20</v>
      </c>
      <c r="D8" s="2">
        <v>2</v>
      </c>
      <c r="E8" s="1">
        <v>7</v>
      </c>
      <c r="F8" s="2">
        <v>1</v>
      </c>
      <c r="G8" s="1">
        <v>3</v>
      </c>
      <c r="H8" s="2">
        <v>1</v>
      </c>
      <c r="I8" s="1">
        <v>1</v>
      </c>
      <c r="J8" s="2"/>
      <c r="K8" s="1"/>
      <c r="L8" s="2"/>
      <c r="M8" s="1"/>
      <c r="N8" s="3"/>
      <c r="O8" s="4">
        <f>SUM(C8,E8,G8,I8,K8,M8)</f>
        <v>31</v>
      </c>
      <c r="P8" s="5">
        <f>SUM(D8,F8,H8,J8,L8,N8)</f>
        <v>4</v>
      </c>
      <c r="Q8" s="6">
        <f>SUM(C8:N8)</f>
        <v>35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'[1]22 (3)'!$C$2</f>
        <v>首都大学東京_システムデザイン学部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35</v>
      </c>
      <c r="D8" s="2">
        <v>5</v>
      </c>
      <c r="E8" s="1">
        <v>27</v>
      </c>
      <c r="F8" s="2">
        <v>1</v>
      </c>
      <c r="G8" s="1">
        <v>10</v>
      </c>
      <c r="H8" s="2"/>
      <c r="I8" s="1">
        <v>1</v>
      </c>
      <c r="J8" s="2"/>
      <c r="K8" s="1">
        <v>1</v>
      </c>
      <c r="L8" s="2"/>
      <c r="M8" s="1"/>
      <c r="N8" s="3"/>
      <c r="O8" s="4">
        <f>SUM(C8,E8,G8,I8,K8,M8)</f>
        <v>74</v>
      </c>
      <c r="P8" s="5">
        <f>SUM(D8,F8,H8,J8,L8,N8)</f>
        <v>6</v>
      </c>
      <c r="Q8" s="6">
        <f>SUM(C8:N8)</f>
        <v>80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'[1]22 (4)'!$C$2</f>
        <v>首都大学東京_健康福祉学部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11</v>
      </c>
      <c r="D8" s="2">
        <v>3</v>
      </c>
      <c r="E8" s="1">
        <v>3</v>
      </c>
      <c r="F8" s="2">
        <v>2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14</v>
      </c>
      <c r="P8" s="5">
        <f>SUM(D8,F8,H8,J8,L8,N8)</f>
        <v>5</v>
      </c>
      <c r="Q8" s="6">
        <f>SUM(C8:N8)</f>
        <v>19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'[1]2'!$C$2</f>
        <v>釧路公立大学_経済学部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38</v>
      </c>
      <c r="D8" s="2">
        <v>6</v>
      </c>
      <c r="E8" s="1">
        <v>14</v>
      </c>
      <c r="F8" s="2">
        <v>3</v>
      </c>
      <c r="G8" s="1">
        <v>6</v>
      </c>
      <c r="H8" s="2">
        <v>1</v>
      </c>
      <c r="I8" s="1">
        <v>2</v>
      </c>
      <c r="J8" s="2"/>
      <c r="K8" s="1">
        <v>1</v>
      </c>
      <c r="L8" s="2"/>
      <c r="M8" s="1"/>
      <c r="N8" s="3"/>
      <c r="O8" s="4">
        <f>SUM(C8,E8,G8,I8,K8,M8)</f>
        <v>61</v>
      </c>
      <c r="P8" s="5">
        <f>SUM(D8,F8,H8,J8,L8,N8)</f>
        <v>10</v>
      </c>
      <c r="Q8" s="6">
        <f>SUM(C8:N8)</f>
        <v>71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'[1]24'!$C$2</f>
        <v>神奈川県立保健福祉大学_保健福祉学部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 t="e">
        <f>IF(#REF!="","",#REF!)</f>
        <v>#REF!</v>
      </c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</v>
      </c>
      <c r="D8" s="2">
        <v>5</v>
      </c>
      <c r="E8" s="1">
        <v>1</v>
      </c>
      <c r="F8" s="2">
        <v>5</v>
      </c>
      <c r="G8" s="1">
        <v>0</v>
      </c>
      <c r="H8" s="2">
        <v>1</v>
      </c>
      <c r="I8" s="1">
        <v>0</v>
      </c>
      <c r="J8" s="2">
        <v>1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3</v>
      </c>
      <c r="P8" s="5">
        <f>SUM(D8,F8,H8,J8,L8,N8)</f>
        <v>12</v>
      </c>
      <c r="Q8" s="6">
        <f>SUM(C8:N8)</f>
        <v>15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'[1]25'!$C$2</f>
        <v>横浜市立大学_国際総合科学部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108</v>
      </c>
      <c r="D8" s="2">
        <v>56</v>
      </c>
      <c r="E8" s="1">
        <v>44</v>
      </c>
      <c r="F8" s="2">
        <v>15</v>
      </c>
      <c r="G8" s="1">
        <v>30</v>
      </c>
      <c r="H8" s="2">
        <v>14</v>
      </c>
      <c r="I8" s="1"/>
      <c r="J8" s="2"/>
      <c r="K8" s="1"/>
      <c r="L8" s="2"/>
      <c r="M8" s="1"/>
      <c r="N8" s="3"/>
      <c r="O8" s="4">
        <f>SUM(C8,E8,G8,I8,K8,M8)</f>
        <v>182</v>
      </c>
      <c r="P8" s="5">
        <f>SUM(D8,F8,H8,J8,L8,N8)</f>
        <v>85</v>
      </c>
      <c r="Q8" s="6">
        <f>SUM(C8:N8)</f>
        <v>267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'[1]25 (2)'!$C$2</f>
        <v>横浜市立大学_医学部(修業年限6年)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>
        <v>1</v>
      </c>
      <c r="H8" s="2">
        <v>0</v>
      </c>
      <c r="I8" s="1">
        <v>1</v>
      </c>
      <c r="J8" s="2">
        <v>1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2</v>
      </c>
      <c r="P8" s="5">
        <f>SUM(D8,F8,H8,J8,L8,N8)</f>
        <v>1</v>
      </c>
      <c r="Q8" s="6">
        <f>SUM(C8:N8)</f>
        <v>3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'[1]25 (3)'!$C$2</f>
        <v>横浜市立大学_医学部(修業年限4年)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</v>
      </c>
      <c r="D8" s="2">
        <v>7</v>
      </c>
      <c r="E8" s="1">
        <v>1</v>
      </c>
      <c r="F8" s="2">
        <v>0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3</v>
      </c>
      <c r="P8" s="5">
        <f>SUM(D8,F8,H8,J8,L8,N8)</f>
        <v>7</v>
      </c>
      <c r="Q8" s="6">
        <f>SUM(C8:N8)</f>
        <v>10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'[1]25 (4)'!$C$2</f>
        <v>横浜市立大学_国際文化学部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>
        <v>3</v>
      </c>
      <c r="J8" s="2">
        <v>1</v>
      </c>
      <c r="K8" s="1">
        <v>1</v>
      </c>
      <c r="L8" s="2"/>
      <c r="M8" s="1">
        <v>1</v>
      </c>
      <c r="N8" s="3"/>
      <c r="O8" s="4">
        <f>SUM(C8,E8,G8,I8,K8,M8)</f>
        <v>5</v>
      </c>
      <c r="P8" s="5">
        <f>SUM(D8,F8,H8,J8,L8,N8)</f>
        <v>1</v>
      </c>
      <c r="Q8" s="6">
        <f>SUM(C8:N8)</f>
        <v>6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'[1]25 (5)'!$C$2</f>
        <v>横浜市立大学_商学部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>
        <v>6</v>
      </c>
      <c r="J8" s="2"/>
      <c r="K8" s="1"/>
      <c r="L8" s="2"/>
      <c r="M8" s="1"/>
      <c r="N8" s="3"/>
      <c r="O8" s="4">
        <f>SUM(C8,E8,G8,I8,K8,M8)</f>
        <v>6</v>
      </c>
      <c r="P8" s="5">
        <f>SUM(D8,F8,H8,J8,L8,N8)</f>
        <v>0</v>
      </c>
      <c r="Q8" s="6">
        <f>SUM(C8:N8)</f>
        <v>6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'[1]25 (6)'!$C$2</f>
        <v>横浜市立大学_理学部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>
        <v>3</v>
      </c>
      <c r="J8" s="2">
        <v>1</v>
      </c>
      <c r="K8" s="1"/>
      <c r="L8" s="2">
        <v>1</v>
      </c>
      <c r="M8" s="1">
        <v>1</v>
      </c>
      <c r="N8" s="3"/>
      <c r="O8" s="4">
        <f>SUM(C8,E8,G8,I8,K8,M8)</f>
        <v>4</v>
      </c>
      <c r="P8" s="5">
        <f>SUM(D8,F8,H8,J8,L8,N8)</f>
        <v>2</v>
      </c>
      <c r="Q8" s="6">
        <f>SUM(C8:N8)</f>
        <v>6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'[1]26'!$C$2</f>
        <v>新潟県立看護大学_看護学部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</v>
      </c>
      <c r="D8" s="2">
        <v>1</v>
      </c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1</v>
      </c>
      <c r="P8" s="5">
        <f>SUM(D8,F8,H8,J8,L8,N8)</f>
        <v>1</v>
      </c>
      <c r="Q8" s="6">
        <f>SUM(C8:N8)</f>
        <v>2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'[1]27'!$C$2</f>
        <v>新潟県立大学_国際地域学部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0</v>
      </c>
      <c r="D8" s="2">
        <v>0</v>
      </c>
      <c r="E8" s="1">
        <v>0</v>
      </c>
      <c r="F8" s="2">
        <v>0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'[1]27 (2)'!$C$2</f>
        <v>新潟県立大学_人間生活学部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0</v>
      </c>
      <c r="D8" s="2">
        <v>0</v>
      </c>
      <c r="E8" s="1">
        <v>0</v>
      </c>
      <c r="F8" s="2">
        <v>0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'[1]3'!$C$2</f>
        <v>公立はこだて未来大学_システム情報（科）学部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37</v>
      </c>
      <c r="D8" s="2">
        <v>3</v>
      </c>
      <c r="E8" s="1">
        <v>23</v>
      </c>
      <c r="F8" s="2">
        <v>2</v>
      </c>
      <c r="G8" s="1">
        <v>8</v>
      </c>
      <c r="H8" s="2"/>
      <c r="I8" s="1">
        <v>3</v>
      </c>
      <c r="J8" s="2"/>
      <c r="K8" s="1">
        <v>1</v>
      </c>
      <c r="L8" s="2"/>
      <c r="M8" s="1"/>
      <c r="N8" s="3"/>
      <c r="O8" s="4">
        <f>SUM(C8,E8,G8,I8,K8,M8)</f>
        <v>72</v>
      </c>
      <c r="P8" s="5">
        <f>SUM(D8,F8,H8,J8,L8,N8)</f>
        <v>5</v>
      </c>
      <c r="Q8" s="6">
        <f>SUM(C8:N8)</f>
        <v>77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'[1]28'!$C$2</f>
        <v>山梨県立大学_国際政策学部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</v>
      </c>
      <c r="D8" s="2">
        <v>6</v>
      </c>
      <c r="E8" s="1"/>
      <c r="F8" s="2">
        <v>1</v>
      </c>
      <c r="G8" s="1"/>
      <c r="H8" s="2"/>
      <c r="I8" s="1"/>
      <c r="J8" s="2"/>
      <c r="K8" s="1"/>
      <c r="L8" s="2"/>
      <c r="M8" s="1"/>
      <c r="N8" s="3"/>
      <c r="O8" s="4">
        <f>SUM(C8,E8,G8,I8,K8,M8)</f>
        <v>2</v>
      </c>
      <c r="P8" s="5">
        <f>SUM(D8,F8,H8,J8,L8,N8)</f>
        <v>7</v>
      </c>
      <c r="Q8" s="6">
        <f>SUM(C8:N8)</f>
        <v>9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'[1]28 (2)'!$C$2</f>
        <v>山梨県立大学_人間福祉学部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>
        <v>2</v>
      </c>
      <c r="E8" s="1"/>
      <c r="F8" s="2"/>
      <c r="G8" s="1"/>
      <c r="H8" s="2">
        <v>1</v>
      </c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3</v>
      </c>
      <c r="Q8" s="6">
        <f>SUM(C8:N8)</f>
        <v>3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'[1]28 (3)'!$C$2</f>
        <v>山梨県立大学_看護学部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'[1]29'!$C$2</f>
        <v>都留文科大学_文学部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56</v>
      </c>
      <c r="D8" s="2">
        <v>40</v>
      </c>
      <c r="E8" s="1">
        <v>21</v>
      </c>
      <c r="F8" s="2">
        <v>12</v>
      </c>
      <c r="G8" s="1">
        <v>13</v>
      </c>
      <c r="H8" s="2">
        <v>5</v>
      </c>
      <c r="I8" s="1">
        <v>5</v>
      </c>
      <c r="J8" s="2">
        <v>1</v>
      </c>
      <c r="K8" s="1"/>
      <c r="L8" s="2"/>
      <c r="M8" s="1">
        <v>1</v>
      </c>
      <c r="N8" s="3"/>
      <c r="O8" s="4">
        <f>SUM(C8,E8,G8,I8,K8,M8)</f>
        <v>96</v>
      </c>
      <c r="P8" s="5">
        <f>SUM(D8,F8,H8,J8,L8,N8)</f>
        <v>58</v>
      </c>
      <c r="Q8" s="6">
        <f>SUM(C8:N8)</f>
        <v>154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'[1]30'!$C$2</f>
        <v>長野県看護大学_看護学部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 t="e">
        <f>IF(#REF!="","",#REF!)</f>
        <v>#REF!</v>
      </c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>
        <v>6</v>
      </c>
      <c r="E8" s="1"/>
      <c r="F8" s="2">
        <v>1</v>
      </c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7</v>
      </c>
      <c r="Q8" s="6">
        <f>SUM(C8:N8)</f>
        <v>7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'[1]31'!$C$2</f>
        <v>富山県立大学_工学部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 t="e">
        <f>IF(#REF!="","",#REF!)</f>
        <v>#REF!</v>
      </c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23</v>
      </c>
      <c r="D8" s="2">
        <v>2</v>
      </c>
      <c r="E8" s="1">
        <v>8</v>
      </c>
      <c r="F8" s="2">
        <v>1</v>
      </c>
      <c r="G8" s="1">
        <v>8</v>
      </c>
      <c r="H8" s="2"/>
      <c r="I8" s="1">
        <v>2</v>
      </c>
      <c r="J8" s="2"/>
      <c r="K8" s="1"/>
      <c r="L8" s="2"/>
      <c r="M8" s="1"/>
      <c r="N8" s="3"/>
      <c r="O8" s="4">
        <f>SUM(C8,E8,G8,I8,K8,M8)</f>
        <v>41</v>
      </c>
      <c r="P8" s="5">
        <f>SUM(D8,F8,H8,J8,L8,N8)</f>
        <v>3</v>
      </c>
      <c r="Q8" s="6">
        <f>SUM(C8:N8)</f>
        <v>44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'[1]32'!$C$2</f>
        <v>石川県立看護大学_看護学部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 t="e">
        <f>IF(#REF!="","",#REF!)</f>
        <v>#REF!</v>
      </c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>
        <v>2</v>
      </c>
      <c r="E8" s="1"/>
      <c r="F8" s="2">
        <v>0</v>
      </c>
      <c r="G8" s="1">
        <v>0</v>
      </c>
      <c r="H8" s="2">
        <v>2</v>
      </c>
      <c r="I8" s="1">
        <v>1</v>
      </c>
      <c r="J8" s="2">
        <v>1</v>
      </c>
      <c r="K8" s="1"/>
      <c r="L8" s="2"/>
      <c r="M8" s="1"/>
      <c r="N8" s="3"/>
      <c r="O8" s="4">
        <f>SUM(C8,E8,G8,I8,K8,M8)</f>
        <v>1</v>
      </c>
      <c r="P8" s="5">
        <f>SUM(D8,F8,H8,J8,L8,N8)</f>
        <v>5</v>
      </c>
      <c r="Q8" s="6">
        <f>SUM(C8:N8)</f>
        <v>6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'[1]33'!$C$2</f>
        <v>石川県立大学_生物資源環境学部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5</v>
      </c>
      <c r="D8" s="2">
        <v>3</v>
      </c>
      <c r="E8" s="1">
        <v>2</v>
      </c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7</v>
      </c>
      <c r="P8" s="5">
        <f>SUM(D8,F8,H8,J8,L8,N8)</f>
        <v>3</v>
      </c>
      <c r="Q8" s="6">
        <f>SUM(C8:N8)</f>
        <v>10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'[1]34'!$C$2</f>
        <v>金沢美術工芸大学_美術工芸学部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 t="e">
        <f>IF(#REF!="","",#REF!)</f>
        <v>#REF!</v>
      </c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5</v>
      </c>
      <c r="D8" s="2">
        <v>8</v>
      </c>
      <c r="E8" s="1">
        <v>2</v>
      </c>
      <c r="F8" s="2">
        <v>0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7</v>
      </c>
      <c r="P8" s="5">
        <f>SUM(D8,F8,H8,J8,L8,N8)</f>
        <v>8</v>
      </c>
      <c r="Q8" s="6">
        <f>SUM(C8:N8)</f>
        <v>15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'[1]35'!$C$2</f>
        <v>福井県立大学_経済学部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22</v>
      </c>
      <c r="D8" s="2">
        <v>8</v>
      </c>
      <c r="E8" s="1">
        <v>12</v>
      </c>
      <c r="F8" s="2">
        <v>3</v>
      </c>
      <c r="G8" s="1">
        <v>6</v>
      </c>
      <c r="H8" s="2">
        <v>1</v>
      </c>
      <c r="I8" s="1">
        <v>2</v>
      </c>
      <c r="J8" s="2"/>
      <c r="K8" s="1"/>
      <c r="L8" s="2"/>
      <c r="M8" s="1"/>
      <c r="N8" s="3"/>
      <c r="O8" s="4">
        <f>SUM(C8,E8,G8,I8,K8,M8)</f>
        <v>42</v>
      </c>
      <c r="P8" s="5">
        <f>SUM(D8,F8,H8,J8,L8,N8)</f>
        <v>12</v>
      </c>
      <c r="Q8" s="6">
        <f>SUM(C8:N8)</f>
        <v>54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'[1]4'!$C$2</f>
        <v>名寄市立大学_保健福祉学部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</v>
      </c>
      <c r="D8" s="2">
        <v>1</v>
      </c>
      <c r="E8" s="1"/>
      <c r="F8" s="2">
        <v>1</v>
      </c>
      <c r="G8" s="1"/>
      <c r="H8" s="2"/>
      <c r="I8" s="1"/>
      <c r="J8" s="2"/>
      <c r="K8" s="1"/>
      <c r="L8" s="2"/>
      <c r="M8" s="1"/>
      <c r="N8" s="3"/>
      <c r="O8" s="4">
        <f>SUM(C8,E8,G8,I8,K8,M8)</f>
        <v>1</v>
      </c>
      <c r="P8" s="5">
        <f>SUM(D8,F8,H8,J8,L8,N8)</f>
        <v>2</v>
      </c>
      <c r="Q8" s="6">
        <f>SUM(C8:N8)</f>
        <v>3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'[1]35 (2)'!$C$2</f>
        <v>福井県立大学_生物資源学部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3</v>
      </c>
      <c r="D8" s="2">
        <v>5</v>
      </c>
      <c r="E8" s="1">
        <v>1</v>
      </c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4</v>
      </c>
      <c r="P8" s="5">
        <f>SUM(D8,F8,H8,J8,L8,N8)</f>
        <v>5</v>
      </c>
      <c r="Q8" s="6">
        <f>SUM(C8:N8)</f>
        <v>9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'[1]35 (3)'!$C$2</f>
        <v>福井県立大学_海洋生物資源学部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'[1]35 (4)'!$C$2</f>
        <v>福井県立大学_看護福祉学部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4</v>
      </c>
      <c r="D8" s="2">
        <v>7</v>
      </c>
      <c r="E8" s="1"/>
      <c r="F8" s="2">
        <v>2</v>
      </c>
      <c r="G8" s="1"/>
      <c r="H8" s="2"/>
      <c r="I8" s="1"/>
      <c r="J8" s="2"/>
      <c r="K8" s="1"/>
      <c r="L8" s="2"/>
      <c r="M8" s="1"/>
      <c r="N8" s="3"/>
      <c r="O8" s="4">
        <f>SUM(C8,E8,G8,I8,K8,M8)</f>
        <v>4</v>
      </c>
      <c r="P8" s="5">
        <f>SUM(D8,F8,H8,J8,L8,N8)</f>
        <v>9</v>
      </c>
      <c r="Q8" s="6">
        <f>SUM(C8:N8)</f>
        <v>13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'[1]36'!$C$2</f>
        <v>岐阜県立看護大学_看護学部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>
        <v>7</v>
      </c>
      <c r="E8" s="1"/>
      <c r="F8" s="2"/>
      <c r="G8" s="1"/>
      <c r="H8" s="2">
        <v>1</v>
      </c>
      <c r="I8" s="1"/>
      <c r="J8" s="2">
        <v>1</v>
      </c>
      <c r="K8" s="1"/>
      <c r="L8" s="2"/>
      <c r="M8" s="1"/>
      <c r="N8" s="3"/>
      <c r="O8" s="4">
        <f>SUM(C8,E8,G8,I8,K8,M8)</f>
        <v>0</v>
      </c>
      <c r="P8" s="5">
        <f>SUM(D8,F8,H8,J8,L8,N8)</f>
        <v>9</v>
      </c>
      <c r="Q8" s="6">
        <f>SUM(C8:N8)</f>
        <v>9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'[1]38'!$C$2</f>
        <v>岐阜薬科大学_薬学部(6年制）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'[1]38 (2)'!$C$2</f>
        <v>岐阜薬科大学_薬学部（4年制）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</v>
      </c>
      <c r="D8" s="2"/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2</v>
      </c>
      <c r="P8" s="5">
        <f>SUM(D8,F8,H8,J8,L8,N8)</f>
        <v>0</v>
      </c>
      <c r="Q8" s="6">
        <f>SUM(C8:N8)</f>
        <v>2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'[1]39'!$C$2</f>
        <v>静岡県立大学_薬学部（4年制）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4</v>
      </c>
      <c r="D8" s="2"/>
      <c r="E8" s="1">
        <v>4</v>
      </c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8</v>
      </c>
      <c r="P8" s="5">
        <f>SUM(D8,F8,H8,J8,L8,N8)</f>
        <v>0</v>
      </c>
      <c r="Q8" s="6">
        <f>SUM(C8:N8)</f>
        <v>8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'[1]39 (2)'!$C$2</f>
        <v>静岡県立大学_薬学部（6年制）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'[1]39 (3)'!$C$2</f>
        <v>静岡県立大学_食品栄養科学部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>
        <v>2</v>
      </c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2</v>
      </c>
      <c r="Q8" s="6">
        <f>SUM(C8:N8)</f>
        <v>2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'[1]39 (4)'!$C$2</f>
        <v>静岡県立大学_国際関係学部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20</v>
      </c>
      <c r="D8" s="2">
        <v>46</v>
      </c>
      <c r="E8" s="1">
        <v>5</v>
      </c>
      <c r="F8" s="2">
        <v>6</v>
      </c>
      <c r="G8" s="1">
        <v>5</v>
      </c>
      <c r="H8" s="2">
        <v>1</v>
      </c>
      <c r="I8" s="1">
        <v>1</v>
      </c>
      <c r="J8" s="2">
        <v>1</v>
      </c>
      <c r="K8" s="1"/>
      <c r="L8" s="2">
        <v>1</v>
      </c>
      <c r="M8" s="1">
        <v>1</v>
      </c>
      <c r="N8" s="3">
        <v>1</v>
      </c>
      <c r="O8" s="4">
        <f>SUM(C8,E8,G8,I8,K8,M8)</f>
        <v>32</v>
      </c>
      <c r="P8" s="5">
        <f>SUM(D8,F8,H8,J8,L8,N8)</f>
        <v>56</v>
      </c>
      <c r="Q8" s="6">
        <f>SUM(C8:N8)</f>
        <v>88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'[1]5'!$C$2</f>
        <v>札幌市立大学_デザイン学部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</v>
      </c>
      <c r="D8" s="2">
        <v>3</v>
      </c>
      <c r="E8" s="1">
        <v>1</v>
      </c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3</v>
      </c>
      <c r="P8" s="5">
        <f>SUM(D8,F8,H8,J8,L8,N8)</f>
        <v>3</v>
      </c>
      <c r="Q8" s="6">
        <f>SUM(C8:N8)</f>
        <v>6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'[1]39 (5)'!$C$2</f>
        <v>静岡県立大学_経営情報学部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6</v>
      </c>
      <c r="D8" s="2">
        <v>2</v>
      </c>
      <c r="E8" s="1">
        <v>3</v>
      </c>
      <c r="F8" s="2">
        <v>1</v>
      </c>
      <c r="G8" s="1">
        <v>3</v>
      </c>
      <c r="H8" s="2"/>
      <c r="I8" s="1"/>
      <c r="J8" s="2"/>
      <c r="K8" s="1"/>
      <c r="L8" s="2"/>
      <c r="M8" s="1">
        <v>1</v>
      </c>
      <c r="N8" s="3"/>
      <c r="O8" s="4">
        <f>SUM(C8,E8,G8,I8,K8,M8)</f>
        <v>13</v>
      </c>
      <c r="P8" s="5">
        <f>SUM(D8,F8,H8,J8,L8,N8)</f>
        <v>3</v>
      </c>
      <c r="Q8" s="6">
        <f>SUM(C8:N8)</f>
        <v>16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'[1]39 (6)'!$C$2</f>
        <v>静岡県立大学_看護学部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>
        <v>1</v>
      </c>
      <c r="E8" s="1"/>
      <c r="F8" s="2"/>
      <c r="G8" s="1">
        <v>1</v>
      </c>
      <c r="H8" s="2"/>
      <c r="I8" s="1"/>
      <c r="J8" s="2"/>
      <c r="K8" s="1"/>
      <c r="L8" s="2"/>
      <c r="M8" s="1"/>
      <c r="N8" s="3"/>
      <c r="O8" s="4">
        <f>SUM(C8,E8,G8,I8,K8,M8)</f>
        <v>1</v>
      </c>
      <c r="P8" s="5">
        <f>SUM(D8,F8,H8,J8,L8,N8)</f>
        <v>1</v>
      </c>
      <c r="Q8" s="6">
        <f>SUM(C8:N8)</f>
        <v>2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'[1]40'!$C$2</f>
        <v>静岡文化芸術大学_文化政策学部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 t="e">
        <f>IF(#REF!="","",#REF!)</f>
        <v>#REF!</v>
      </c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4</v>
      </c>
      <c r="D8" s="2">
        <v>6</v>
      </c>
      <c r="E8" s="1">
        <v>1</v>
      </c>
      <c r="F8" s="2">
        <v>3</v>
      </c>
      <c r="G8" s="1">
        <v>1</v>
      </c>
      <c r="H8" s="2">
        <v>1</v>
      </c>
      <c r="I8" s="1"/>
      <c r="J8" s="2"/>
      <c r="K8" s="1"/>
      <c r="L8" s="2"/>
      <c r="M8" s="1"/>
      <c r="N8" s="3"/>
      <c r="O8" s="4">
        <f>SUM(C8,E8,G8,I8,K8,M8)</f>
        <v>6</v>
      </c>
      <c r="P8" s="5">
        <f>SUM(D8,F8,H8,J8,L8,N8)</f>
        <v>10</v>
      </c>
      <c r="Q8" s="6">
        <f>SUM(C8:N8)</f>
        <v>16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'[1]40 (2)'!$C$2</f>
        <v>静岡文化芸術大学_デザイン学部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</v>
      </c>
      <c r="D8" s="2">
        <v>3</v>
      </c>
      <c r="E8" s="1">
        <v>2</v>
      </c>
      <c r="F8" s="2">
        <v>1</v>
      </c>
      <c r="G8" s="1">
        <v>1</v>
      </c>
      <c r="H8" s="2">
        <v>0</v>
      </c>
      <c r="I8" s="1">
        <v>0</v>
      </c>
      <c r="J8" s="2">
        <v>2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4</v>
      </c>
      <c r="P8" s="5">
        <f>SUM(D8,F8,H8,J8,L8,N8)</f>
        <v>6</v>
      </c>
      <c r="Q8" s="6">
        <f>SUM(C8:N8)</f>
        <v>10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'[1]41'!$C$2</f>
        <v>愛知県立大学_外国語学部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0</v>
      </c>
      <c r="D8" s="2">
        <v>0</v>
      </c>
      <c r="E8" s="1">
        <v>0</v>
      </c>
      <c r="F8" s="2">
        <v>0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'[1]41 (2)'!$C$2</f>
        <v>愛知県立大学_日本文化学部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0</v>
      </c>
      <c r="D8" s="2">
        <v>0</v>
      </c>
      <c r="E8" s="1">
        <v>0</v>
      </c>
      <c r="F8" s="2">
        <v>0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'[1]41 (3)'!$C$2</f>
        <v>愛知県立大学_教育福祉学部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0</v>
      </c>
      <c r="D8" s="2">
        <v>0</v>
      </c>
      <c r="E8" s="1">
        <v>0</v>
      </c>
      <c r="F8" s="2">
        <v>0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'[1]41 (4)'!$C$2</f>
        <v>愛知県立大学_看護学部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'[1]41 (5)'!$C$2</f>
        <v>愛知県立大学_情報科学部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0</v>
      </c>
      <c r="D8" s="2">
        <v>0</v>
      </c>
      <c r="E8" s="1">
        <v>0</v>
      </c>
      <c r="F8" s="2">
        <v>0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'[1]42'!$C$2</f>
        <v>愛知県立芸術大学_美術学部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 t="e">
        <f>IF(#REF!="","",#REF!)</f>
        <v>#REF!</v>
      </c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</v>
      </c>
      <c r="D8" s="2">
        <v>6</v>
      </c>
      <c r="E8" s="1">
        <v>0</v>
      </c>
      <c r="F8" s="2">
        <v>1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2</v>
      </c>
      <c r="P8" s="5">
        <f>SUM(D8,F8,H8,J8,L8,N8)</f>
        <v>7</v>
      </c>
      <c r="Q8" s="6">
        <f>SUM(C8:N8)</f>
        <v>9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'[1]5 (2)'!$C$2</f>
        <v>札幌市立大学_看護学部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>
        <v>3</v>
      </c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3</v>
      </c>
      <c r="Q8" s="6">
        <f>SUM(C8:N8)</f>
        <v>3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'[1]42 (2)'!$C$2</f>
        <v>愛知県立芸術大学_音楽学部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</v>
      </c>
      <c r="D8" s="2">
        <v>5</v>
      </c>
      <c r="E8" s="1">
        <v>2</v>
      </c>
      <c r="F8" s="2">
        <v>1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4</v>
      </c>
      <c r="P8" s="5">
        <f>SUM(D8,F8,H8,J8,L8,N8)</f>
        <v>6</v>
      </c>
      <c r="Q8" s="6">
        <f>SUM(C8:N8)</f>
        <v>10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'[1]43'!$C$2</f>
        <v>名古屋市立大学_医学部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55</v>
      </c>
      <c r="D8" s="2">
        <v>24</v>
      </c>
      <c r="E8" s="1">
        <v>54</v>
      </c>
      <c r="F8" s="2">
        <v>26</v>
      </c>
      <c r="G8" s="1">
        <v>7</v>
      </c>
      <c r="H8" s="2">
        <v>1</v>
      </c>
      <c r="I8" s="1">
        <v>1</v>
      </c>
      <c r="J8" s="2">
        <v>0</v>
      </c>
      <c r="K8" s="1">
        <v>0</v>
      </c>
      <c r="L8" s="2">
        <v>0</v>
      </c>
      <c r="M8" s="1">
        <v>2</v>
      </c>
      <c r="N8" s="3">
        <v>0</v>
      </c>
      <c r="O8" s="4">
        <f>SUM(C8,E8,G8,I8,K8,M8)</f>
        <v>119</v>
      </c>
      <c r="P8" s="5">
        <f>SUM(D8,F8,H8,J8,L8,N8)</f>
        <v>51</v>
      </c>
      <c r="Q8" s="6">
        <f>SUM(C8:N8)</f>
        <v>170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'[1]43 (2)'!$C$2</f>
        <v>名古屋市立大学_薬学部（4年制）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0</v>
      </c>
      <c r="D8" s="2">
        <v>0</v>
      </c>
      <c r="E8" s="1">
        <v>0</v>
      </c>
      <c r="F8" s="2">
        <v>1</v>
      </c>
      <c r="G8" s="1">
        <v>1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1</v>
      </c>
      <c r="P8" s="5">
        <f>SUM(D8,F8,H8,J8,L8,N8)</f>
        <v>1</v>
      </c>
      <c r="Q8" s="6">
        <f>SUM(C8:N8)</f>
        <v>2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'[1]43 (3)'!$C$2</f>
        <v>名古屋市立大学_薬学部（6年制）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26</v>
      </c>
      <c r="D8" s="2">
        <v>31</v>
      </c>
      <c r="E8" s="1">
        <v>39</v>
      </c>
      <c r="F8" s="2">
        <v>28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65</v>
      </c>
      <c r="P8" s="5">
        <f>SUM(D8,F8,H8,J8,L8,N8)</f>
        <v>59</v>
      </c>
      <c r="Q8" s="6">
        <f>SUM(C8:N8)</f>
        <v>124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'[1]43 (4)'!$C$2</f>
        <v>名古屋市立大学_経済学部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23</v>
      </c>
      <c r="D8" s="2">
        <v>3</v>
      </c>
      <c r="E8" s="1">
        <v>4</v>
      </c>
      <c r="F8" s="2">
        <v>2</v>
      </c>
      <c r="G8" s="1">
        <v>1</v>
      </c>
      <c r="H8" s="2">
        <v>0</v>
      </c>
      <c r="I8" s="1">
        <v>0</v>
      </c>
      <c r="J8" s="2">
        <v>0</v>
      </c>
      <c r="K8" s="1">
        <v>1</v>
      </c>
      <c r="L8" s="2">
        <v>0</v>
      </c>
      <c r="M8" s="1">
        <v>0</v>
      </c>
      <c r="N8" s="3">
        <v>0</v>
      </c>
      <c r="O8" s="4">
        <f>SUM(C8,E8,G8,I8,K8,M8)</f>
        <v>29</v>
      </c>
      <c r="P8" s="5">
        <f>SUM(D8,F8,H8,J8,L8,N8)</f>
        <v>5</v>
      </c>
      <c r="Q8" s="6">
        <f>SUM(C8:N8)</f>
        <v>34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'[1]43 (5)'!$C$2</f>
        <v>名古屋市立大学_人文社会学部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13</v>
      </c>
      <c r="D8" s="2">
        <v>15</v>
      </c>
      <c r="E8" s="1">
        <v>1</v>
      </c>
      <c r="F8" s="2">
        <v>2</v>
      </c>
      <c r="G8" s="1">
        <v>1</v>
      </c>
      <c r="H8" s="2">
        <v>0</v>
      </c>
      <c r="I8" s="1">
        <v>1</v>
      </c>
      <c r="J8" s="2">
        <v>1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16</v>
      </c>
      <c r="P8" s="5">
        <f>SUM(D8,F8,H8,J8,L8,N8)</f>
        <v>18</v>
      </c>
      <c r="Q8" s="6">
        <f>SUM(C8:N8)</f>
        <v>34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'[1]43 (6)'!$C$2</f>
        <v>名古屋市立大学_芸術工学部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0</v>
      </c>
      <c r="D8" s="2">
        <v>0</v>
      </c>
      <c r="E8" s="1">
        <v>0</v>
      </c>
      <c r="F8" s="2">
        <v>0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'[1]43 (7)'!$C$2</f>
        <v>名古屋市立大学_看護学部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'[1]44'!$C$2</f>
        <v>三重県立看護大学_看護学部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>
        <v>5</v>
      </c>
      <c r="E8" s="1"/>
      <c r="F8" s="2">
        <v>1</v>
      </c>
      <c r="G8" s="1"/>
      <c r="H8" s="2">
        <v>1</v>
      </c>
      <c r="I8" s="1">
        <v>1</v>
      </c>
      <c r="J8" s="2"/>
      <c r="K8" s="1"/>
      <c r="L8" s="2"/>
      <c r="M8" s="1"/>
      <c r="N8" s="3"/>
      <c r="O8" s="4">
        <f>SUM(C8,E8,G8,I8,K8,M8)</f>
        <v>1</v>
      </c>
      <c r="P8" s="5">
        <f>SUM(D8,F8,H8,J8,L8,N8)</f>
        <v>7</v>
      </c>
      <c r="Q8" s="6">
        <f>SUM(C8:N8)</f>
        <v>8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'[1]45'!$C$2</f>
        <v>滋賀県立大学_環境科学部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23</v>
      </c>
      <c r="D8" s="2">
        <v>7</v>
      </c>
      <c r="E8" s="1">
        <v>7</v>
      </c>
      <c r="F8" s="2">
        <v>5</v>
      </c>
      <c r="G8" s="1">
        <v>5</v>
      </c>
      <c r="H8" s="2">
        <v>1</v>
      </c>
      <c r="I8" s="1">
        <v>3</v>
      </c>
      <c r="J8" s="2">
        <v>0</v>
      </c>
      <c r="K8" s="1">
        <v>1</v>
      </c>
      <c r="L8" s="2">
        <v>0</v>
      </c>
      <c r="M8" s="1">
        <v>0</v>
      </c>
      <c r="N8" s="3">
        <v>0</v>
      </c>
      <c r="O8" s="4">
        <f>SUM(C8,E8,G8,I8,K8,M8)</f>
        <v>39</v>
      </c>
      <c r="P8" s="5">
        <f>SUM(D8,F8,H8,J8,L8,N8)</f>
        <v>13</v>
      </c>
      <c r="Q8" s="6">
        <f>SUM(C8:N8)</f>
        <v>52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'[1]6'!$C$2</f>
        <v>青森県立保健大学_健康科学部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</v>
      </c>
      <c r="D8" s="2">
        <v>4</v>
      </c>
      <c r="E8" s="1"/>
      <c r="F8" s="2">
        <v>2</v>
      </c>
      <c r="G8" s="1"/>
      <c r="H8" s="2"/>
      <c r="I8" s="1"/>
      <c r="J8" s="2"/>
      <c r="K8" s="1"/>
      <c r="L8" s="2"/>
      <c r="M8" s="1"/>
      <c r="N8" s="3"/>
      <c r="O8" s="4">
        <f>SUM(C8,E8,G8,I8,K8,M8)</f>
        <v>2</v>
      </c>
      <c r="P8" s="5">
        <f>SUM(D8,F8,H8,J8,L8,N8)</f>
        <v>6</v>
      </c>
      <c r="Q8" s="6">
        <f>SUM(C8:N8)</f>
        <v>8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'[1]45 (2)'!$C$2</f>
        <v>滋賀県立大学_工学部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22</v>
      </c>
      <c r="D8" s="2">
        <v>2</v>
      </c>
      <c r="E8" s="1">
        <v>15</v>
      </c>
      <c r="F8" s="2">
        <v>1</v>
      </c>
      <c r="G8" s="1">
        <v>4</v>
      </c>
      <c r="H8" s="2">
        <v>0</v>
      </c>
      <c r="I8" s="1">
        <v>1</v>
      </c>
      <c r="J8" s="2">
        <v>0</v>
      </c>
      <c r="K8" s="1">
        <v>1</v>
      </c>
      <c r="L8" s="2">
        <v>0</v>
      </c>
      <c r="M8" s="1">
        <v>0</v>
      </c>
      <c r="N8" s="3">
        <v>0</v>
      </c>
      <c r="O8" s="4">
        <f>SUM(C8,E8,G8,I8,K8,M8)</f>
        <v>43</v>
      </c>
      <c r="P8" s="5">
        <f>SUM(D8,F8,H8,J8,L8,N8)</f>
        <v>3</v>
      </c>
      <c r="Q8" s="6">
        <f>SUM(C8:N8)</f>
        <v>46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'[1]45 (3)'!$C$2</f>
        <v>滋賀県立大学_人間文化学部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10</v>
      </c>
      <c r="D8" s="2">
        <v>12</v>
      </c>
      <c r="E8" s="1">
        <v>6</v>
      </c>
      <c r="F8" s="2">
        <v>2</v>
      </c>
      <c r="G8" s="1">
        <v>2</v>
      </c>
      <c r="H8" s="2">
        <v>0</v>
      </c>
      <c r="I8" s="1">
        <v>1</v>
      </c>
      <c r="J8" s="2">
        <v>0</v>
      </c>
      <c r="K8" s="1">
        <v>1</v>
      </c>
      <c r="L8" s="2">
        <v>0</v>
      </c>
      <c r="M8" s="1">
        <v>1</v>
      </c>
      <c r="N8" s="3">
        <v>0</v>
      </c>
      <c r="O8" s="4">
        <f>SUM(C8,E8,G8,I8,K8,M8)</f>
        <v>21</v>
      </c>
      <c r="P8" s="5">
        <f>SUM(D8,F8,H8,J8,L8,N8)</f>
        <v>14</v>
      </c>
      <c r="Q8" s="6">
        <f>SUM(C8:N8)</f>
        <v>35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'[1]45 (4)'!$C$2</f>
        <v>滋賀県立大学_人間看護学部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</v>
      </c>
      <c r="D8" s="2">
        <v>1</v>
      </c>
      <c r="E8" s="1">
        <v>0</v>
      </c>
      <c r="F8" s="2">
        <v>0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1</v>
      </c>
      <c r="P8" s="5">
        <f>SUM(D8,F8,H8,J8,L8,N8)</f>
        <v>1</v>
      </c>
      <c r="Q8" s="6">
        <f>SUM(C8:N8)</f>
        <v>2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'[1]46'!$C$2</f>
        <v>京都府立大学_文学部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3</v>
      </c>
      <c r="D8" s="2">
        <v>14</v>
      </c>
      <c r="E8" s="1">
        <v>3</v>
      </c>
      <c r="F8" s="2">
        <v>1</v>
      </c>
      <c r="G8" s="1">
        <v>3</v>
      </c>
      <c r="H8" s="2">
        <v>4</v>
      </c>
      <c r="I8" s="1"/>
      <c r="J8" s="2">
        <v>1</v>
      </c>
      <c r="K8" s="1"/>
      <c r="L8" s="2"/>
      <c r="M8" s="1"/>
      <c r="N8" s="3"/>
      <c r="O8" s="4">
        <f>SUM(C8,E8,G8,I8,K8,M8)</f>
        <v>9</v>
      </c>
      <c r="P8" s="5">
        <f>SUM(D8,F8,H8,J8,L8,N8)</f>
        <v>20</v>
      </c>
      <c r="Q8" s="6">
        <f>SUM(C8:N8)</f>
        <v>29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'[1]46 (2)'!$C$2</f>
        <v>京都府立大学_公共政策学部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'[1]46 (3)'!$C$2</f>
        <v>京都府立大学_生命(･)環境(科)学部(群)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0</v>
      </c>
      <c r="P8" s="5">
        <f>SUM(D8,F8,H8,J8,L8,N8)</f>
        <v>0</v>
      </c>
      <c r="Q8" s="6">
        <f>SUM(C8:N8)</f>
        <v>0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'[1]46 (4)'!$C$2</f>
        <v>京都府立大学_人間環境学部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</v>
      </c>
      <c r="D8" s="2"/>
      <c r="E8" s="1">
        <v>4</v>
      </c>
      <c r="F8" s="2"/>
      <c r="G8" s="1"/>
      <c r="H8" s="2"/>
      <c r="I8" s="1"/>
      <c r="J8" s="2"/>
      <c r="K8" s="1"/>
      <c r="L8" s="2"/>
      <c r="M8" s="1"/>
      <c r="N8" s="3"/>
      <c r="O8" s="4">
        <f>SUM(C8,E8,G8,I8,K8,M8)</f>
        <v>5</v>
      </c>
      <c r="P8" s="5">
        <f>SUM(D8,F8,H8,J8,L8,N8)</f>
        <v>0</v>
      </c>
      <c r="Q8" s="6">
        <f>SUM(C8:N8)</f>
        <v>5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'[1]46 (5)'!$C$2</f>
        <v>京都府立大学_農学部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9</v>
      </c>
      <c r="D8" s="2">
        <v>5</v>
      </c>
      <c r="E8" s="1"/>
      <c r="F8" s="2"/>
      <c r="G8" s="1">
        <v>2</v>
      </c>
      <c r="H8" s="2">
        <v>1</v>
      </c>
      <c r="I8" s="1">
        <v>1</v>
      </c>
      <c r="J8" s="2"/>
      <c r="K8" s="1"/>
      <c r="L8" s="2">
        <v>1</v>
      </c>
      <c r="M8" s="1"/>
      <c r="N8" s="3"/>
      <c r="O8" s="4">
        <f>SUM(C8,E8,G8,I8,K8,M8)</f>
        <v>12</v>
      </c>
      <c r="P8" s="5">
        <f>SUM(D8,F8,H8,J8,L8,N8)</f>
        <v>7</v>
      </c>
      <c r="Q8" s="6">
        <f>SUM(C8:N8)</f>
        <v>19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'[1]46 (6)'!$C$2</f>
        <v>京都府立大学_福祉社会学部</v>
      </c>
      <c r="D2" s="35"/>
      <c r="E2" s="35"/>
      <c r="F2" s="36"/>
      <c r="G2" s="19" t="s">
        <v>1</v>
      </c>
      <c r="H2" s="20"/>
      <c r="I2" s="20"/>
      <c r="J2" s="21"/>
      <c r="K2" s="20"/>
      <c r="L2" s="20"/>
      <c r="M2" s="22"/>
      <c r="N2" s="19" t="s">
        <v>2</v>
      </c>
      <c r="O2" s="20"/>
      <c r="P2" s="21"/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1</v>
      </c>
      <c r="D8" s="2">
        <v>1</v>
      </c>
      <c r="E8" s="1"/>
      <c r="F8" s="2">
        <v>1</v>
      </c>
      <c r="G8" s="1">
        <v>2</v>
      </c>
      <c r="H8" s="2">
        <v>1</v>
      </c>
      <c r="I8" s="1"/>
      <c r="J8" s="2"/>
      <c r="K8" s="1"/>
      <c r="L8" s="2"/>
      <c r="M8" s="1"/>
      <c r="N8" s="3"/>
      <c r="O8" s="4">
        <f>SUM(C8,E8,G8,I8,K8,M8)</f>
        <v>3</v>
      </c>
      <c r="P8" s="5">
        <f>SUM(D8,F8,H8,J8,L8,N8)</f>
        <v>3</v>
      </c>
      <c r="Q8" s="6">
        <f>SUM(C8:N8)</f>
        <v>6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92D050"/>
  </sheetPr>
  <dimension ref="A2:S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21.00390625" style="7" customWidth="1"/>
    <col min="3" max="17" width="6.875" style="7" customWidth="1"/>
    <col min="18" max="16384" width="9.00390625" style="7" customWidth="1"/>
  </cols>
  <sheetData>
    <row r="1" ht="14.25" thickBot="1"/>
    <row r="2" spans="2:19" ht="26.25" customHeight="1" thickBot="1">
      <c r="B2" s="8" t="s">
        <v>0</v>
      </c>
      <c r="C2" s="34" t="str">
        <f>'[1]47'!$C$2</f>
        <v>京都府立医科大学_医学部(保健学科)</v>
      </c>
      <c r="D2" s="35"/>
      <c r="E2" s="35"/>
      <c r="F2" s="36"/>
      <c r="G2" s="19" t="s">
        <v>1</v>
      </c>
      <c r="H2" s="20"/>
      <c r="I2" s="20"/>
      <c r="J2" s="21" t="e">
        <f>IF(#REF!="","",#REF!)</f>
        <v>#REF!</v>
      </c>
      <c r="K2" s="20"/>
      <c r="L2" s="20"/>
      <c r="M2" s="22"/>
      <c r="N2" s="19" t="s">
        <v>2</v>
      </c>
      <c r="O2" s="20"/>
      <c r="P2" s="21" t="e">
        <f>IF(#REF!="","",#REF!)</f>
        <v>#REF!</v>
      </c>
      <c r="Q2" s="23"/>
      <c r="R2" s="23"/>
      <c r="S2" s="9"/>
    </row>
    <row r="3" ht="26.25" customHeight="1"/>
    <row r="4" spans="2:3" ht="13.5">
      <c r="B4" s="10" t="s">
        <v>8</v>
      </c>
      <c r="C4" s="7" t="s">
        <v>3</v>
      </c>
    </row>
    <row r="5" ht="14.25" thickBot="1"/>
    <row r="6" spans="2:17" ht="43.5" customHeight="1">
      <c r="B6" s="26" t="s">
        <v>13</v>
      </c>
      <c r="C6" s="25" t="s">
        <v>14</v>
      </c>
      <c r="D6" s="25"/>
      <c r="E6" s="25" t="s">
        <v>9</v>
      </c>
      <c r="F6" s="25"/>
      <c r="G6" s="25" t="s">
        <v>10</v>
      </c>
      <c r="H6" s="25"/>
      <c r="I6" s="25" t="s">
        <v>11</v>
      </c>
      <c r="J6" s="25"/>
      <c r="K6" s="25" t="s">
        <v>12</v>
      </c>
      <c r="L6" s="25"/>
      <c r="M6" s="29" t="s">
        <v>15</v>
      </c>
      <c r="N6" s="30"/>
      <c r="O6" s="31" t="s">
        <v>4</v>
      </c>
      <c r="P6" s="32"/>
      <c r="Q6" s="33"/>
    </row>
    <row r="7" spans="2:17" ht="24.75" customHeight="1">
      <c r="B7" s="27"/>
      <c r="C7" s="11" t="s">
        <v>6</v>
      </c>
      <c r="D7" s="12" t="s">
        <v>7</v>
      </c>
      <c r="E7" s="11" t="s">
        <v>6</v>
      </c>
      <c r="F7" s="12" t="s">
        <v>7</v>
      </c>
      <c r="G7" s="11" t="s">
        <v>6</v>
      </c>
      <c r="H7" s="12" t="s">
        <v>7</v>
      </c>
      <c r="I7" s="11" t="s">
        <v>6</v>
      </c>
      <c r="J7" s="12" t="s">
        <v>7</v>
      </c>
      <c r="K7" s="11" t="s">
        <v>6</v>
      </c>
      <c r="L7" s="12" t="s">
        <v>7</v>
      </c>
      <c r="M7" s="11" t="s">
        <v>6</v>
      </c>
      <c r="N7" s="13" t="s">
        <v>7</v>
      </c>
      <c r="O7" s="14" t="s">
        <v>5</v>
      </c>
      <c r="P7" s="15" t="s">
        <v>7</v>
      </c>
      <c r="Q7" s="16" t="s">
        <v>4</v>
      </c>
    </row>
    <row r="8" spans="1:17" ht="24.75" customHeight="1" thickBot="1">
      <c r="A8" s="7">
        <v>1</v>
      </c>
      <c r="B8" s="28"/>
      <c r="C8" s="1">
        <v>0</v>
      </c>
      <c r="D8" s="2">
        <v>2</v>
      </c>
      <c r="E8" s="1">
        <v>0</v>
      </c>
      <c r="F8" s="2">
        <v>2</v>
      </c>
      <c r="G8" s="1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  <c r="M8" s="1">
        <v>0</v>
      </c>
      <c r="N8" s="3">
        <v>0</v>
      </c>
      <c r="O8" s="4">
        <f>SUM(C8,E8,G8,I8,K8,M8)</f>
        <v>0</v>
      </c>
      <c r="P8" s="5">
        <f>SUM(D8,F8,H8,J8,L8,N8)</f>
        <v>4</v>
      </c>
      <c r="Q8" s="6">
        <f>SUM(C8:N8)</f>
        <v>4</v>
      </c>
    </row>
  </sheetData>
  <sheetProtection/>
  <mergeCells count="13">
    <mergeCell ref="M6:N6"/>
    <mergeCell ref="O6:Q6"/>
    <mergeCell ref="C2:F2"/>
    <mergeCell ref="G2:I2"/>
    <mergeCell ref="J2:M2"/>
    <mergeCell ref="N2:O2"/>
    <mergeCell ref="P2:R2"/>
    <mergeCell ref="B6:B8"/>
    <mergeCell ref="C6:D6"/>
    <mergeCell ref="E6:F6"/>
    <mergeCell ref="G6:H6"/>
    <mergeCell ref="I6:J6"/>
    <mergeCell ref="K6:L6"/>
  </mergeCells>
  <printOptions/>
  <pageMargins left="0.2" right="0.2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学校経理研究会</dc:creator>
  <cp:keywords/>
  <dc:description/>
  <cp:lastModifiedBy>Administrator</cp:lastModifiedBy>
  <cp:lastPrinted>2012-03-02T01:09:30Z</cp:lastPrinted>
  <dcterms:created xsi:type="dcterms:W3CDTF">2010-05-13T05:51:21Z</dcterms:created>
  <dcterms:modified xsi:type="dcterms:W3CDTF">2012-03-02T01:24:32Z</dcterms:modified>
  <cp:category/>
  <cp:version/>
  <cp:contentType/>
  <cp:contentStatus/>
</cp:coreProperties>
</file>