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2" yWindow="12" windowWidth="10188" windowHeight="8736" activeTab="0"/>
  </bookViews>
  <sheets>
    <sheet name="概要（１）～（９）" sheetId="1" r:id="rId1"/>
  </sheets>
  <definedNames>
    <definedName name="_xlnm.Print_Area" localSheetId="0">'概要（１）～（９）'!$A$1:$J$120</definedName>
  </definedNames>
  <calcPr fullCalcOnLoad="1"/>
</workbook>
</file>

<file path=xl/sharedStrings.xml><?xml version="1.0" encoding="utf-8"?>
<sst xmlns="http://schemas.openxmlformats.org/spreadsheetml/2006/main" count="218" uniqueCount="130">
  <si>
    <t>１　公立大学の概要</t>
  </si>
  <si>
    <t>大学</t>
  </si>
  <si>
    <t>　　　　</t>
  </si>
  <si>
    <t>（７）教員総現員による区分</t>
  </si>
  <si>
    <t>…</t>
  </si>
  <si>
    <t>（８）学生総現員による区分</t>
  </si>
  <si>
    <t>大学</t>
  </si>
  <si>
    <t>各</t>
  </si>
  <si>
    <t>学部</t>
  </si>
  <si>
    <t>　　その構成・規模など、公立大学の概要は次のようになっている。</t>
  </si>
  <si>
    <t>　　　　　大学院を設置している大学</t>
  </si>
  <si>
    <t>　　 （横断的・総合的）</t>
  </si>
  <si>
    <t>　　　情報関連系統</t>
  </si>
  <si>
    <t>（１）設置者の別</t>
  </si>
  <si>
    <t>　　　　　都道府県立</t>
  </si>
  <si>
    <t>　　　　　市立</t>
  </si>
  <si>
    <t>　　　　　事務組合立等</t>
  </si>
  <si>
    <t>　　　　　5学部以上</t>
  </si>
  <si>
    <t>　　　　　4学部</t>
  </si>
  <si>
    <t>　　　　　3学部</t>
  </si>
  <si>
    <t>　　　　　2学部</t>
  </si>
  <si>
    <t>　　　看護・保健医療</t>
  </si>
  <si>
    <t>　　　福祉関連系統</t>
  </si>
  <si>
    <t>　　　　　1学部</t>
  </si>
  <si>
    <t>　　　　　大学院大学</t>
  </si>
  <si>
    <t>　　　　　北海道・東北地区</t>
  </si>
  <si>
    <t xml:space="preserve">     　　 関東・甲信越地区</t>
  </si>
  <si>
    <t xml:space="preserve">     　　 東海・北陸地区</t>
  </si>
  <si>
    <t xml:space="preserve">     　　 近畿地区</t>
  </si>
  <si>
    <t>　　　　　20人以下</t>
  </si>
  <si>
    <t>　　　　　21人～50人</t>
  </si>
  <si>
    <t>　　　　　51人～100人</t>
  </si>
  <si>
    <t>　　　　　201人以上</t>
  </si>
  <si>
    <t>（９）職員総現員による区分</t>
  </si>
  <si>
    <t xml:space="preserve">     　　 中国・四国地区</t>
  </si>
  <si>
    <t>　　　　　101人～200人</t>
  </si>
  <si>
    <t>･･･</t>
  </si>
  <si>
    <t>･･･</t>
  </si>
  <si>
    <t>･･･</t>
  </si>
  <si>
    <t>･･･</t>
  </si>
  <si>
    <t>･･･</t>
  </si>
  <si>
    <t>　　　　　医学部　　　　　　　　　　　　　</t>
  </si>
  <si>
    <t>　　　　　文学部　　　</t>
  </si>
  <si>
    <t>　　　　　保健医療学部</t>
  </si>
  <si>
    <t xml:space="preserve">          保健福祉学部</t>
  </si>
  <si>
    <t>（４）大学院の有無</t>
  </si>
  <si>
    <t xml:space="preserve">　　　社会科学系統        </t>
  </si>
  <si>
    <t>･･･</t>
  </si>
  <si>
    <t xml:space="preserve">　　　人文科学系統　　　 </t>
  </si>
  <si>
    <t>･･･</t>
  </si>
  <si>
    <t>　　　理･工学系統　 　　　</t>
  </si>
  <si>
    <t>　　　医学系統　　　　　</t>
  </si>
  <si>
    <t>･･･</t>
  </si>
  <si>
    <t>医8・歯1・薬3</t>
  </si>
  <si>
    <t>　　　生活関連系統　　　</t>
  </si>
  <si>
    <t>　　　芸術関連系統　　　</t>
  </si>
  <si>
    <t>･･･</t>
  </si>
  <si>
    <t>　　　その他　　　　　　</t>
  </si>
  <si>
    <t>　　　　　　　　　　　　　　　　　　　　　　　　　　　　　　　　　　　　　　　　　　　　　　　　　　　　　　　</t>
  </si>
  <si>
    <t>　　　　　　　　　　　　</t>
  </si>
  <si>
    <t>（６）夜間部の有無</t>
  </si>
  <si>
    <t>　　　　　夜間部の課程を設置している大学</t>
  </si>
  <si>
    <t>　　　　　100人以下</t>
  </si>
  <si>
    <t>　　　　　101人～200人</t>
  </si>
  <si>
    <t>　　　　　201人～300人</t>
  </si>
  <si>
    <t>　　　　　301人～400人</t>
  </si>
  <si>
    <t>　　　　　401人以上</t>
  </si>
  <si>
    <t>　　　　　1,000人以下</t>
  </si>
  <si>
    <t>　　　　　1,001人～2,000人</t>
  </si>
  <si>
    <t>　　　　　2,001人以上</t>
  </si>
  <si>
    <t>（10）地域別分布状況（公立大学協会会則上の地区割による）</t>
  </si>
  <si>
    <t xml:space="preserve">      　　九州・沖縄地区</t>
  </si>
  <si>
    <t>　　　　└文化学部・文化政策学部・保健医療福祉学部・保健科学部・保健看護学部・マネジメント学部</t>
  </si>
  <si>
    <t>システム科学技術1・システム工1</t>
  </si>
  <si>
    <t>生活科学1・社会福祉3・食品栄養科1・人間生活科1</t>
  </si>
  <si>
    <t>保健医療福祉1・保健科学1・保健看護1・保健福祉4</t>
  </si>
  <si>
    <t>人間看護1・人間健康1・人間福祉1・保健医療4</t>
  </si>
  <si>
    <r>
      <t>　　　　（前橋工大、</t>
    </r>
    <r>
      <rPr>
        <sz val="14"/>
        <rFont val="ＭＳ 明朝"/>
        <family val="1"/>
      </rPr>
      <t>神戸市外大）</t>
    </r>
  </si>
  <si>
    <t>コンピュータ理工1・システム情報科1・情報科2</t>
  </si>
  <si>
    <t>情報1・情報工1・ソフトウェア情報1</t>
  </si>
  <si>
    <t>　　　　│国際環境工学部・国際関係学部・国際教養学部・国際コミュニケーション学部・国際情報学部</t>
  </si>
  <si>
    <t>　　　　│国際政策学部・国際総合科学部・国際地域学部・国際文化学部・国際文理学部・コンピュータ理工学部</t>
  </si>
  <si>
    <t>　　　　│歯学部・事業構想学部・システム科学技術学部・システム工学群・システム情報科学部</t>
  </si>
  <si>
    <t>　　　　│システムデザイン学部・商学部・情報学群・情報工学部・食産業学部・食品栄養科学部</t>
  </si>
  <si>
    <t>　　　　│診療放射線学部・人文学部・人文社会学部・生活科学部・生物資源科学部・生物資源環境学部</t>
  </si>
  <si>
    <t>　　　　　工学部／工学域　　　</t>
  </si>
  <si>
    <t>　　　　┌看護栄養学部・経営学部・経営情報学部</t>
  </si>
  <si>
    <t>　　　　┌音楽学部・外国語学部・社会福祉学部</t>
  </si>
  <si>
    <t>　　　　　看護学部</t>
  </si>
  <si>
    <t>　　　　　経済学部</t>
  </si>
  <si>
    <t>　　　　┌海洋生物資源学部・環境科学部・環境学部・環境共生学部・環境人間学部・環境理工学部</t>
  </si>
  <si>
    <t>　　　　│看護福祉学部・教育学部・教育福祉学部・経営経済学部・経済情報学部・芸術学部・芸術工学</t>
  </si>
  <si>
    <t>　　　　│地域創生学群・地域創造学部・地域保健学域・都市環境学部・都市教養学部・都市経営学部</t>
  </si>
  <si>
    <t>　　　　│日本文化学部・人間看護学部・人間健康学部・人間社会学部・人間生活科学部・人間福祉学部</t>
  </si>
  <si>
    <t>経営2・経営経済1・経営情報2・経済9・経済情報1</t>
  </si>
  <si>
    <t>システムデザイン1・理2</t>
  </si>
  <si>
    <t>健康科2・健康福祉1・診療放射線1・地域保健1</t>
  </si>
  <si>
    <t>生物資源環境1・生命環境科1・生命環境2</t>
  </si>
  <si>
    <t>海洋生物資源1・環境科1・環境理工1・工6</t>
  </si>
  <si>
    <t>環境1・環境共生1・環境人間1・教育1</t>
  </si>
  <si>
    <t>現代システム科1・国際教養1・国際情報1</t>
  </si>
  <si>
    <t>都市環境1・都市教養1・都市経営1・マネジメント1</t>
  </si>
  <si>
    <t>国際総合科1・国際地域1・国際文理学部1</t>
  </si>
  <si>
    <t>事業構想1・食産業1・総合管理1・地域創生1</t>
  </si>
  <si>
    <t>公共政策1・国際政策1・商1・総合政策2</t>
  </si>
  <si>
    <t>地域政策1・地域創造1・人間社会1・法2</t>
  </si>
  <si>
    <t>外国語3・国際2・国際関係1・国際コミュニケーション1</t>
  </si>
  <si>
    <t>人間文化2・文6・文化1・文化政策1</t>
  </si>
  <si>
    <t>国際文化1・人文1・人文社会1・日本文化1</t>
  </si>
  <si>
    <t>（２）学部の数</t>
  </si>
  <si>
    <t>（３）学部の設置状況</t>
  </si>
  <si>
    <t>（５）学部の設置傾向（系統の分類は作業者にて行ったものであり、あくまでも参考として下さい）</t>
  </si>
  <si>
    <t>　　　　　県市共同立</t>
  </si>
  <si>
    <t>　　　　　　修士課程のみを設置する大学</t>
  </si>
  <si>
    <t>　　　　　　博士課程を設置する大学</t>
  </si>
  <si>
    <t>　　　　　　専門職学位課程のみを設置する大学</t>
  </si>
  <si>
    <t>　　　　└美術工芸学部・法学部・理学部</t>
  </si>
  <si>
    <t>　　　　└デザイン学部・美術学部・薬学部</t>
  </si>
  <si>
    <t>国際環境工学1・生物資源科1・生物資源1</t>
  </si>
  <si>
    <t>　　　※公立大学法人が設置している大学は、都道府県立45大学、県市共同立1大学、市立20大学、</t>
  </si>
  <si>
    <t>　　　　事務組合立等2大学（計68大学）。</t>
  </si>
  <si>
    <t>　　　　│生命環境学部・総合政策学部・人間文化学部</t>
  </si>
  <si>
    <t>　　　　│健康栄養学部・健康科学部・情報科学部</t>
  </si>
  <si>
    <t>　　　　│生物資源学部・生命環境科学域・造形学部・総合管理学部・ソフトウェア情報学部・地域政策学部</t>
  </si>
  <si>
    <t xml:space="preserve">         （計　昼間部174学部）</t>
  </si>
  <si>
    <t>芸術1・芸術工1・芸術文化1・造形1</t>
  </si>
  <si>
    <t>デザイン3・美術3・美術工芸2・音楽3</t>
  </si>
  <si>
    <t>看護栄養2・看護24・看護福祉1・教育福祉1・健康栄養2</t>
  </si>
  <si>
    <t>　　　　│芸術文化学部・健康福祉学部・現代システム科学域・公共政策学部・国際学群・国際学部</t>
  </si>
  <si>
    <t>　　わが国の公立大学は、平成27年度現在、全国で86大学である。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</si>
</sst>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42" applyNumberFormat="1" applyFont="1" applyFill="1" applyAlignment="1">
      <alignment/>
    </xf>
    <xf numFmtId="176" fontId="4" fillId="0" borderId="0" xfId="4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75" zoomScalePageLayoutView="0" workbookViewId="0" topLeftCell="A1">
      <selection activeCell="A1" sqref="A1"/>
    </sheetView>
  </sheetViews>
  <sheetFormatPr defaultColWidth="10.625" defaultRowHeight="19.5" customHeight="1"/>
  <cols>
    <col min="1" max="1" width="29.375" style="1" customWidth="1"/>
    <col min="2" max="2" width="4.25390625" style="1" customWidth="1"/>
    <col min="3" max="3" width="10.625" style="1" customWidth="1"/>
    <col min="4" max="4" width="13.125" style="1" customWidth="1"/>
    <col min="5" max="5" width="13.75390625" style="1" customWidth="1"/>
    <col min="6" max="6" width="13.625" style="1" customWidth="1"/>
    <col min="7" max="7" width="13.375" style="1" customWidth="1"/>
    <col min="8" max="8" width="4.50390625" style="1" customWidth="1"/>
    <col min="9" max="9" width="7.50390625" style="1" customWidth="1"/>
    <col min="10" max="10" width="22.625" style="1" customWidth="1"/>
    <col min="11" max="11" width="10.625" style="1" customWidth="1"/>
    <col min="12" max="12" width="0" style="1" hidden="1" customWidth="1"/>
    <col min="13" max="13" width="13.125" style="1" customWidth="1"/>
    <col min="14" max="16384" width="10.625" style="1" customWidth="1"/>
  </cols>
  <sheetData>
    <row r="1" ht="19.5" customHeight="1">
      <c r="A1" s="6" t="s">
        <v>0</v>
      </c>
    </row>
    <row r="3" ht="19.5" customHeight="1">
      <c r="A3" s="1" t="s">
        <v>129</v>
      </c>
    </row>
    <row r="4" ht="19.5" customHeight="1">
      <c r="A4" s="1" t="s">
        <v>9</v>
      </c>
    </row>
    <row r="6" ht="19.5" customHeight="1">
      <c r="A6" s="1" t="s">
        <v>13</v>
      </c>
    </row>
    <row r="7" spans="1:10" ht="19.5" customHeight="1">
      <c r="A7" s="1" t="s">
        <v>14</v>
      </c>
      <c r="G7" s="2" t="s">
        <v>36</v>
      </c>
      <c r="H7" s="1">
        <v>58</v>
      </c>
      <c r="I7" s="1" t="s">
        <v>6</v>
      </c>
      <c r="J7" s="3">
        <f>H7/SUM($H$7:$H$10)</f>
        <v>0.6744186046511628</v>
      </c>
    </row>
    <row r="8" spans="1:10" ht="19.5" customHeight="1">
      <c r="A8" s="1" t="s">
        <v>112</v>
      </c>
      <c r="G8" s="2" t="s">
        <v>36</v>
      </c>
      <c r="H8" s="1">
        <v>1</v>
      </c>
      <c r="I8" s="1" t="s">
        <v>6</v>
      </c>
      <c r="J8" s="3">
        <f>H8/SUM($H$7:$H$10)</f>
        <v>0.011627906976744186</v>
      </c>
    </row>
    <row r="9" spans="1:10" ht="19.5" customHeight="1">
      <c r="A9" s="1" t="s">
        <v>15</v>
      </c>
      <c r="G9" s="2" t="s">
        <v>37</v>
      </c>
      <c r="H9" s="1">
        <v>24</v>
      </c>
      <c r="I9" s="1" t="s">
        <v>6</v>
      </c>
      <c r="J9" s="3">
        <f>H9/SUM($H$7:$H$10)</f>
        <v>0.27906976744186046</v>
      </c>
    </row>
    <row r="10" spans="1:12" ht="19.5" customHeight="1">
      <c r="A10" s="1" t="s">
        <v>16</v>
      </c>
      <c r="G10" s="2" t="s">
        <v>38</v>
      </c>
      <c r="H10" s="1">
        <v>3</v>
      </c>
      <c r="I10" s="1" t="s">
        <v>6</v>
      </c>
      <c r="J10" s="3">
        <f>H10/SUM($H$7:$H$10)</f>
        <v>0.03488372093023256</v>
      </c>
      <c r="L10" s="1">
        <f>SUM(H7:H10)</f>
        <v>86</v>
      </c>
    </row>
    <row r="11" spans="1:10" ht="19.5" customHeight="1">
      <c r="A11" s="1" t="s">
        <v>119</v>
      </c>
      <c r="G11" s="2"/>
      <c r="J11" s="3"/>
    </row>
    <row r="12" spans="1:10" ht="19.5" customHeight="1">
      <c r="A12" s="1" t="s">
        <v>120</v>
      </c>
      <c r="G12" s="2"/>
      <c r="J12" s="3"/>
    </row>
    <row r="13" spans="6:10" ht="19.5" customHeight="1">
      <c r="F13" s="2"/>
      <c r="J13" s="3"/>
    </row>
    <row r="14" spans="1:10" ht="19.5" customHeight="1">
      <c r="A14" s="1" t="s">
        <v>109</v>
      </c>
      <c r="F14" s="2"/>
      <c r="J14" s="3"/>
    </row>
    <row r="15" spans="1:10" ht="19.5" customHeight="1">
      <c r="A15" s="1" t="s">
        <v>17</v>
      </c>
      <c r="G15" s="2" t="s">
        <v>39</v>
      </c>
      <c r="H15" s="1">
        <v>6</v>
      </c>
      <c r="I15" s="1" t="s">
        <v>6</v>
      </c>
      <c r="J15" s="3">
        <f aca="true" t="shared" si="0" ref="J15:J20">H15/SUM($H$15:$H$20)</f>
        <v>0.06976744186046512</v>
      </c>
    </row>
    <row r="16" spans="1:10" ht="19.5" customHeight="1">
      <c r="A16" s="1" t="s">
        <v>18</v>
      </c>
      <c r="G16" s="2" t="s">
        <v>39</v>
      </c>
      <c r="H16" s="1">
        <v>8</v>
      </c>
      <c r="I16" s="1" t="s">
        <v>6</v>
      </c>
      <c r="J16" s="3">
        <f t="shared" si="0"/>
        <v>0.09302325581395349</v>
      </c>
    </row>
    <row r="17" spans="1:10" ht="19.5" customHeight="1">
      <c r="A17" s="1" t="s">
        <v>19</v>
      </c>
      <c r="G17" s="2" t="s">
        <v>39</v>
      </c>
      <c r="H17" s="1">
        <v>8</v>
      </c>
      <c r="I17" s="1" t="s">
        <v>6</v>
      </c>
      <c r="J17" s="3">
        <f t="shared" si="0"/>
        <v>0.09302325581395349</v>
      </c>
    </row>
    <row r="18" spans="1:10" ht="19.5" customHeight="1">
      <c r="A18" s="1" t="s">
        <v>20</v>
      </c>
      <c r="G18" s="2" t="s">
        <v>39</v>
      </c>
      <c r="H18" s="1">
        <v>19</v>
      </c>
      <c r="I18" s="1" t="s">
        <v>6</v>
      </c>
      <c r="J18" s="3">
        <f t="shared" si="0"/>
        <v>0.22093023255813954</v>
      </c>
    </row>
    <row r="19" spans="1:10" ht="19.5" customHeight="1">
      <c r="A19" s="1" t="s">
        <v>23</v>
      </c>
      <c r="G19" s="2" t="s">
        <v>39</v>
      </c>
      <c r="H19" s="1">
        <v>43</v>
      </c>
      <c r="I19" s="1" t="s">
        <v>6</v>
      </c>
      <c r="J19" s="3">
        <f t="shared" si="0"/>
        <v>0.5</v>
      </c>
    </row>
    <row r="20" spans="1:10" ht="19.5" customHeight="1">
      <c r="A20" s="1" t="s">
        <v>24</v>
      </c>
      <c r="G20" s="2" t="s">
        <v>40</v>
      </c>
      <c r="H20" s="1">
        <v>2</v>
      </c>
      <c r="I20" s="1" t="s">
        <v>6</v>
      </c>
      <c r="J20" s="3">
        <f t="shared" si="0"/>
        <v>0.023255813953488372</v>
      </c>
    </row>
    <row r="21" spans="6:12" ht="19.5" customHeight="1">
      <c r="F21" s="2"/>
      <c r="J21" s="3"/>
      <c r="L21" s="1">
        <f>SUM(H15:H20)</f>
        <v>86</v>
      </c>
    </row>
    <row r="22" spans="1:10" ht="19.5" customHeight="1">
      <c r="A22" s="1" t="s">
        <v>110</v>
      </c>
      <c r="F22" s="2"/>
      <c r="J22" s="4"/>
    </row>
    <row r="23" spans="1:12" ht="19.5" customHeight="1">
      <c r="A23" s="1" t="s">
        <v>88</v>
      </c>
      <c r="G23" s="2" t="s">
        <v>39</v>
      </c>
      <c r="H23" s="1">
        <v>24</v>
      </c>
      <c r="I23" s="1" t="s">
        <v>1</v>
      </c>
      <c r="J23" s="3">
        <f aca="true" t="shared" si="1" ref="J23:J29">H23/$L$10</f>
        <v>0.27906976744186046</v>
      </c>
      <c r="L23" s="1">
        <f>H23</f>
        <v>24</v>
      </c>
    </row>
    <row r="24" spans="1:12" ht="19.5" customHeight="1">
      <c r="A24" s="1" t="s">
        <v>89</v>
      </c>
      <c r="G24" s="2" t="s">
        <v>39</v>
      </c>
      <c r="H24" s="1">
        <v>9</v>
      </c>
      <c r="I24" s="1" t="s">
        <v>1</v>
      </c>
      <c r="J24" s="3">
        <f t="shared" si="1"/>
        <v>0.10465116279069768</v>
      </c>
      <c r="L24" s="1">
        <f aca="true" t="shared" si="2" ref="L24:L29">H24</f>
        <v>9</v>
      </c>
    </row>
    <row r="25" spans="1:12" ht="19.5" customHeight="1">
      <c r="A25" s="7" t="s">
        <v>41</v>
      </c>
      <c r="D25" s="1" t="s">
        <v>2</v>
      </c>
      <c r="G25" s="2" t="s">
        <v>39</v>
      </c>
      <c r="H25" s="1">
        <v>8</v>
      </c>
      <c r="I25" s="1" t="s">
        <v>1</v>
      </c>
      <c r="J25" s="3">
        <f t="shared" si="1"/>
        <v>0.09302325581395349</v>
      </c>
      <c r="L25" s="1">
        <f t="shared" si="2"/>
        <v>8</v>
      </c>
    </row>
    <row r="26" spans="1:12" ht="19.5" customHeight="1">
      <c r="A26" s="1" t="s">
        <v>85</v>
      </c>
      <c r="G26" s="2" t="s">
        <v>39</v>
      </c>
      <c r="H26" s="1">
        <v>6</v>
      </c>
      <c r="I26" s="1" t="s">
        <v>1</v>
      </c>
      <c r="J26" s="3">
        <f t="shared" si="1"/>
        <v>0.06976744186046512</v>
      </c>
      <c r="L26" s="1">
        <f>H26</f>
        <v>6</v>
      </c>
    </row>
    <row r="27" spans="1:12" ht="19.5" customHeight="1">
      <c r="A27" s="1" t="s">
        <v>42</v>
      </c>
      <c r="G27" s="2" t="s">
        <v>39</v>
      </c>
      <c r="H27" s="1">
        <v>6</v>
      </c>
      <c r="I27" s="1" t="s">
        <v>1</v>
      </c>
      <c r="J27" s="3">
        <f t="shared" si="1"/>
        <v>0.06976744186046512</v>
      </c>
      <c r="L27" s="1">
        <f t="shared" si="2"/>
        <v>6</v>
      </c>
    </row>
    <row r="28" spans="1:12" ht="19.5" customHeight="1">
      <c r="A28" s="10" t="s">
        <v>43</v>
      </c>
      <c r="B28" s="10"/>
      <c r="C28" s="11"/>
      <c r="G28" s="2" t="s">
        <v>39</v>
      </c>
      <c r="H28" s="1">
        <v>4</v>
      </c>
      <c r="I28" s="1" t="s">
        <v>1</v>
      </c>
      <c r="J28" s="3">
        <f t="shared" si="1"/>
        <v>0.046511627906976744</v>
      </c>
      <c r="L28" s="1">
        <f t="shared" si="2"/>
        <v>4</v>
      </c>
    </row>
    <row r="29" spans="1:12" ht="19.5" customHeight="1">
      <c r="A29" s="7" t="s">
        <v>44</v>
      </c>
      <c r="B29" s="7"/>
      <c r="G29" s="2" t="s">
        <v>39</v>
      </c>
      <c r="H29" s="1">
        <v>4</v>
      </c>
      <c r="I29" s="1" t="s">
        <v>1</v>
      </c>
      <c r="J29" s="3">
        <f t="shared" si="1"/>
        <v>0.046511627906976744</v>
      </c>
      <c r="L29" s="1">
        <f t="shared" si="2"/>
        <v>4</v>
      </c>
    </row>
    <row r="30" spans="1:12" ht="19.5" customHeight="1">
      <c r="A30" s="10"/>
      <c r="B30" s="10"/>
      <c r="C30" s="10"/>
      <c r="D30" s="10"/>
      <c r="G30" s="2"/>
      <c r="J30" s="3"/>
      <c r="L30" s="1">
        <f>SUM(L23:L29)</f>
        <v>61</v>
      </c>
    </row>
    <row r="31" ht="19.5" customHeight="1">
      <c r="A31" s="1" t="s">
        <v>87</v>
      </c>
    </row>
    <row r="32" spans="1:12" ht="19.5" customHeight="1">
      <c r="A32" s="1" t="s">
        <v>117</v>
      </c>
      <c r="G32" s="2" t="s">
        <v>7</v>
      </c>
      <c r="H32" s="1">
        <v>3</v>
      </c>
      <c r="I32" s="5" t="s">
        <v>6</v>
      </c>
      <c r="J32" s="3">
        <f>H32/$L$10</f>
        <v>0.03488372093023256</v>
      </c>
      <c r="L32" s="1">
        <f>3*6</f>
        <v>18</v>
      </c>
    </row>
    <row r="33" ht="19.5" customHeight="1">
      <c r="J33" s="4"/>
    </row>
    <row r="34" ht="19.5" customHeight="1">
      <c r="A34" s="1" t="s">
        <v>86</v>
      </c>
    </row>
    <row r="35" ht="19.5" customHeight="1">
      <c r="A35" s="1" t="s">
        <v>122</v>
      </c>
    </row>
    <row r="36" spans="1:10" ht="19.5" customHeight="1">
      <c r="A36" s="1" t="s">
        <v>121</v>
      </c>
      <c r="J36" s="4"/>
    </row>
    <row r="37" spans="1:12" ht="19.5" customHeight="1">
      <c r="A37" s="1" t="s">
        <v>116</v>
      </c>
      <c r="G37" s="2" t="s">
        <v>7</v>
      </c>
      <c r="H37" s="1">
        <v>2</v>
      </c>
      <c r="I37" s="5" t="s">
        <v>6</v>
      </c>
      <c r="J37" s="3">
        <f>H37/$L$10</f>
        <v>0.023255813953488372</v>
      </c>
      <c r="L37" s="1">
        <f>2*12</f>
        <v>24</v>
      </c>
    </row>
    <row r="38" ht="19.5" customHeight="1">
      <c r="I38" s="4"/>
    </row>
    <row r="39" spans="1:12" ht="19.5" customHeight="1">
      <c r="A39" s="1" t="s">
        <v>90</v>
      </c>
      <c r="L39" s="1">
        <v>6</v>
      </c>
    </row>
    <row r="40" spans="1:12" ht="19.5" customHeight="1">
      <c r="A40" s="1" t="s">
        <v>91</v>
      </c>
      <c r="I40" s="4"/>
      <c r="L40" s="1">
        <v>7</v>
      </c>
    </row>
    <row r="41" spans="1:12" ht="19.5" customHeight="1">
      <c r="A41" s="1" t="s">
        <v>128</v>
      </c>
      <c r="I41" s="4"/>
      <c r="L41" s="1">
        <v>6</v>
      </c>
    </row>
    <row r="42" spans="1:12" ht="19.5" customHeight="1">
      <c r="A42" s="1" t="s">
        <v>80</v>
      </c>
      <c r="I42" s="4"/>
      <c r="L42" s="1">
        <v>5</v>
      </c>
    </row>
    <row r="43" spans="1:12" ht="19.5" customHeight="1">
      <c r="A43" s="1" t="s">
        <v>81</v>
      </c>
      <c r="I43" s="4"/>
      <c r="L43" s="1">
        <v>6</v>
      </c>
    </row>
    <row r="44" spans="1:12" ht="19.5" customHeight="1">
      <c r="A44" s="1" t="s">
        <v>82</v>
      </c>
      <c r="I44" s="4"/>
      <c r="L44" s="1">
        <v>5</v>
      </c>
    </row>
    <row r="45" spans="1:12" ht="19.5" customHeight="1">
      <c r="A45" s="1" t="s">
        <v>83</v>
      </c>
      <c r="I45" s="4"/>
      <c r="L45" s="1">
        <v>6</v>
      </c>
    </row>
    <row r="46" spans="1:12" ht="19.5" customHeight="1">
      <c r="A46" s="1" t="s">
        <v>84</v>
      </c>
      <c r="I46" s="4"/>
      <c r="L46" s="1">
        <v>6</v>
      </c>
    </row>
    <row r="47" spans="1:12" ht="19.5" customHeight="1">
      <c r="A47" s="1" t="s">
        <v>123</v>
      </c>
      <c r="I47" s="4"/>
      <c r="L47" s="1">
        <v>6</v>
      </c>
    </row>
    <row r="48" spans="1:12" ht="19.5" customHeight="1">
      <c r="A48" s="1" t="s">
        <v>92</v>
      </c>
      <c r="L48" s="1">
        <v>6</v>
      </c>
    </row>
    <row r="49" spans="1:12" ht="19.5" customHeight="1">
      <c r="A49" s="1" t="s">
        <v>93</v>
      </c>
      <c r="L49" s="1">
        <v>6</v>
      </c>
    </row>
    <row r="50" spans="1:12" ht="19.5" customHeight="1">
      <c r="A50" s="1" t="s">
        <v>72</v>
      </c>
      <c r="L50" s="1">
        <v>6</v>
      </c>
    </row>
    <row r="51" spans="7:12" ht="19.5" customHeight="1">
      <c r="G51" s="2" t="s">
        <v>7</v>
      </c>
      <c r="H51" s="1">
        <v>1</v>
      </c>
      <c r="I51" s="5" t="s">
        <v>6</v>
      </c>
      <c r="J51" s="3">
        <f>H51/$L$10</f>
        <v>0.011627906976744186</v>
      </c>
      <c r="L51" s="1">
        <f>SUM(L39:L50)</f>
        <v>71</v>
      </c>
    </row>
    <row r="53" spans="6:12" ht="19.5" customHeight="1">
      <c r="F53" s="12" t="s">
        <v>124</v>
      </c>
      <c r="G53" s="12"/>
      <c r="H53" s="12"/>
      <c r="I53" s="12"/>
      <c r="J53" s="12"/>
      <c r="L53" s="1">
        <f>SUM(L30,L32,L37,L51)</f>
        <v>174</v>
      </c>
    </row>
    <row r="54" spans="6:11" ht="19.5" customHeight="1">
      <c r="F54" s="10"/>
      <c r="G54" s="10"/>
      <c r="H54" s="10"/>
      <c r="I54" s="10"/>
      <c r="J54" s="10"/>
      <c r="K54" s="10"/>
    </row>
    <row r="55" spans="1:11" ht="19.5" customHeight="1">
      <c r="A55" s="1" t="s">
        <v>45</v>
      </c>
      <c r="K55" s="10"/>
    </row>
    <row r="56" spans="1:11" ht="19.5" customHeight="1">
      <c r="A56" s="1" t="s">
        <v>10</v>
      </c>
      <c r="H56" s="1">
        <v>77</v>
      </c>
      <c r="I56" s="1" t="s">
        <v>1</v>
      </c>
      <c r="J56" s="3">
        <f>H56/$L$10</f>
        <v>0.8953488372093024</v>
      </c>
      <c r="K56" s="10"/>
    </row>
    <row r="57" spans="1:11" ht="19.5" customHeight="1">
      <c r="A57" s="1" t="s">
        <v>113</v>
      </c>
      <c r="H57" s="1">
        <v>19</v>
      </c>
      <c r="I57" s="1" t="s">
        <v>1</v>
      </c>
      <c r="J57" s="3"/>
      <c r="K57" s="10"/>
    </row>
    <row r="58" spans="1:11" ht="19.5" customHeight="1">
      <c r="A58" s="1" t="s">
        <v>114</v>
      </c>
      <c r="H58" s="1">
        <v>56</v>
      </c>
      <c r="I58" s="1" t="s">
        <v>1</v>
      </c>
      <c r="J58" s="3"/>
      <c r="K58" s="10"/>
    </row>
    <row r="59" spans="1:11" ht="19.5" customHeight="1">
      <c r="A59" s="1" t="s">
        <v>115</v>
      </c>
      <c r="H59" s="1">
        <v>2</v>
      </c>
      <c r="I59" s="1" t="s">
        <v>1</v>
      </c>
      <c r="J59" s="3"/>
      <c r="K59" s="10"/>
    </row>
    <row r="61" ht="19.5" customHeight="1">
      <c r="A61" s="1" t="s">
        <v>111</v>
      </c>
    </row>
    <row r="63" spans="1:12" ht="19.5" customHeight="1">
      <c r="A63" s="1" t="s">
        <v>46</v>
      </c>
      <c r="B63" s="2" t="s">
        <v>47</v>
      </c>
      <c r="C63" s="1" t="s">
        <v>94</v>
      </c>
      <c r="H63" s="1">
        <v>25</v>
      </c>
      <c r="I63" s="1" t="s">
        <v>8</v>
      </c>
      <c r="J63" s="3">
        <f>H63/$L$89</f>
        <v>0.14367816091954022</v>
      </c>
      <c r="L63" s="1">
        <f>H63</f>
        <v>25</v>
      </c>
    </row>
    <row r="64" spans="2:3" ht="19.5" customHeight="1">
      <c r="B64" s="2"/>
      <c r="C64" s="1" t="s">
        <v>104</v>
      </c>
    </row>
    <row r="65" spans="2:7" ht="19.5" customHeight="1">
      <c r="B65" s="2"/>
      <c r="C65" s="10" t="s">
        <v>105</v>
      </c>
      <c r="D65" s="10"/>
      <c r="E65" s="10"/>
      <c r="F65" s="11"/>
      <c r="G65" s="11"/>
    </row>
    <row r="66" spans="1:12" ht="19.5" customHeight="1">
      <c r="A66" s="1" t="s">
        <v>48</v>
      </c>
      <c r="B66" s="2" t="s">
        <v>49</v>
      </c>
      <c r="C66" s="10" t="s">
        <v>106</v>
      </c>
      <c r="D66" s="10"/>
      <c r="E66" s="10"/>
      <c r="H66" s="1">
        <v>21</v>
      </c>
      <c r="I66" s="1" t="s">
        <v>8</v>
      </c>
      <c r="J66" s="3">
        <f>H66/$L$89</f>
        <v>0.1206896551724138</v>
      </c>
      <c r="L66" s="1">
        <f>H66</f>
        <v>21</v>
      </c>
    </row>
    <row r="67" spans="2:10" ht="19.5" customHeight="1">
      <c r="B67" s="2"/>
      <c r="C67" s="1" t="s">
        <v>108</v>
      </c>
      <c r="J67" s="4"/>
    </row>
    <row r="68" spans="2:10" ht="19.5" customHeight="1">
      <c r="B68" s="2"/>
      <c r="C68" s="1" t="s">
        <v>107</v>
      </c>
      <c r="J68" s="4"/>
    </row>
    <row r="69" spans="1:12" ht="19.5" customHeight="1">
      <c r="A69" s="1" t="s">
        <v>50</v>
      </c>
      <c r="B69" s="2" t="s">
        <v>49</v>
      </c>
      <c r="C69" s="1" t="s">
        <v>98</v>
      </c>
      <c r="F69" s="5"/>
      <c r="H69" s="1">
        <v>21</v>
      </c>
      <c r="I69" s="1" t="s">
        <v>8</v>
      </c>
      <c r="J69" s="3">
        <f>H69/$L$89</f>
        <v>0.1206896551724138</v>
      </c>
      <c r="L69" s="1">
        <f>H69</f>
        <v>21</v>
      </c>
    </row>
    <row r="70" spans="2:10" ht="19.5" customHeight="1">
      <c r="B70" s="2"/>
      <c r="C70" s="1" t="s">
        <v>118</v>
      </c>
      <c r="F70" s="5"/>
      <c r="J70" s="3"/>
    </row>
    <row r="71" spans="2:10" ht="19.5" customHeight="1">
      <c r="B71" s="2"/>
      <c r="C71" s="10" t="s">
        <v>97</v>
      </c>
      <c r="D71" s="10"/>
      <c r="E71" s="10"/>
      <c r="F71" s="10"/>
      <c r="G71" s="10"/>
      <c r="H71" s="10"/>
      <c r="J71" s="4"/>
    </row>
    <row r="72" spans="2:10" ht="19.5" customHeight="1">
      <c r="B72" s="2"/>
      <c r="C72" s="1" t="s">
        <v>73</v>
      </c>
      <c r="J72" s="4"/>
    </row>
    <row r="73" spans="2:10" ht="19.5" customHeight="1">
      <c r="B73" s="2"/>
      <c r="C73" s="10" t="s">
        <v>95</v>
      </c>
      <c r="D73" s="10"/>
      <c r="E73" s="10"/>
      <c r="F73" s="10"/>
      <c r="G73" s="10"/>
      <c r="J73" s="4"/>
    </row>
    <row r="74" spans="1:12" ht="19.5" customHeight="1">
      <c r="A74" s="1" t="s">
        <v>51</v>
      </c>
      <c r="B74" s="2" t="s">
        <v>52</v>
      </c>
      <c r="C74" s="1" t="s">
        <v>53</v>
      </c>
      <c r="H74" s="1">
        <v>12</v>
      </c>
      <c r="I74" s="1" t="s">
        <v>8</v>
      </c>
      <c r="J74" s="3">
        <f>H74/$L$89</f>
        <v>0.06896551724137931</v>
      </c>
      <c r="L74" s="1">
        <f>H74</f>
        <v>12</v>
      </c>
    </row>
    <row r="75" spans="1:12" ht="19.5" customHeight="1">
      <c r="A75" s="1" t="s">
        <v>54</v>
      </c>
      <c r="B75" s="2" t="s">
        <v>39</v>
      </c>
      <c r="C75" s="10" t="s">
        <v>74</v>
      </c>
      <c r="D75" s="10"/>
      <c r="E75" s="10"/>
      <c r="F75" s="11"/>
      <c r="G75" s="11"/>
      <c r="H75" s="1">
        <v>6</v>
      </c>
      <c r="I75" s="1" t="s">
        <v>8</v>
      </c>
      <c r="J75" s="3">
        <f>H75/$L$89</f>
        <v>0.034482758620689655</v>
      </c>
      <c r="L75" s="1">
        <f>H75</f>
        <v>6</v>
      </c>
    </row>
    <row r="76" spans="1:12" ht="19.5" customHeight="1">
      <c r="A76" s="1" t="s">
        <v>55</v>
      </c>
      <c r="B76" s="2" t="s">
        <v>39</v>
      </c>
      <c r="C76" s="1" t="s">
        <v>125</v>
      </c>
      <c r="H76" s="1">
        <v>15</v>
      </c>
      <c r="I76" s="1" t="s">
        <v>8</v>
      </c>
      <c r="J76" s="3">
        <f>H76/$L$89</f>
        <v>0.08620689655172414</v>
      </c>
      <c r="L76" s="1">
        <f>H76</f>
        <v>15</v>
      </c>
    </row>
    <row r="77" spans="2:10" ht="19.5" customHeight="1">
      <c r="B77" s="2"/>
      <c r="C77" s="1" t="s">
        <v>126</v>
      </c>
      <c r="J77" s="4"/>
    </row>
    <row r="78" spans="1:12" ht="19.5" customHeight="1">
      <c r="A78" s="1" t="s">
        <v>21</v>
      </c>
      <c r="B78" s="2" t="s">
        <v>56</v>
      </c>
      <c r="C78" s="10" t="s">
        <v>127</v>
      </c>
      <c r="D78" s="8"/>
      <c r="E78" s="8"/>
      <c r="F78" s="8"/>
      <c r="H78" s="1">
        <v>49</v>
      </c>
      <c r="I78" s="1" t="s">
        <v>8</v>
      </c>
      <c r="J78" s="3">
        <f>H78/$L$89</f>
        <v>0.28160919540229884</v>
      </c>
      <c r="L78" s="1">
        <f>H78</f>
        <v>49</v>
      </c>
    </row>
    <row r="79" spans="1:10" ht="19.5" customHeight="1">
      <c r="A79" s="1" t="s">
        <v>22</v>
      </c>
      <c r="B79" s="2"/>
      <c r="C79" s="1" t="s">
        <v>96</v>
      </c>
      <c r="E79" s="8"/>
      <c r="F79" s="8"/>
      <c r="J79" s="3"/>
    </row>
    <row r="80" spans="2:10" ht="19.5" customHeight="1">
      <c r="B80" s="2"/>
      <c r="C80" s="1" t="s">
        <v>76</v>
      </c>
      <c r="J80" s="3"/>
    </row>
    <row r="81" spans="2:10" ht="19.5" customHeight="1">
      <c r="B81" s="2"/>
      <c r="C81" s="1" t="s">
        <v>75</v>
      </c>
      <c r="J81" s="3"/>
    </row>
    <row r="82" spans="1:12" ht="19.5" customHeight="1">
      <c r="A82" s="1" t="s">
        <v>12</v>
      </c>
      <c r="B82" s="2" t="s">
        <v>38</v>
      </c>
      <c r="C82" s="1" t="s">
        <v>78</v>
      </c>
      <c r="H82" s="1">
        <v>7</v>
      </c>
      <c r="I82" s="1" t="s">
        <v>8</v>
      </c>
      <c r="J82" s="3">
        <f>H82/$L$89</f>
        <v>0.040229885057471264</v>
      </c>
      <c r="L82" s="1">
        <f>H82</f>
        <v>7</v>
      </c>
    </row>
    <row r="83" spans="2:10" ht="19.5" customHeight="1">
      <c r="B83" s="2"/>
      <c r="C83" s="1" t="s">
        <v>79</v>
      </c>
      <c r="J83" s="3"/>
    </row>
    <row r="84" spans="1:12" ht="19.5" customHeight="1">
      <c r="A84" s="1" t="s">
        <v>57</v>
      </c>
      <c r="B84" s="2" t="s">
        <v>38</v>
      </c>
      <c r="C84" s="1" t="s">
        <v>99</v>
      </c>
      <c r="H84" s="1">
        <v>18</v>
      </c>
      <c r="I84" s="1" t="s">
        <v>8</v>
      </c>
      <c r="J84" s="3">
        <f>H84/$L$89</f>
        <v>0.10344827586206896</v>
      </c>
      <c r="L84" s="1">
        <f>H84</f>
        <v>18</v>
      </c>
    </row>
    <row r="85" spans="1:7" ht="19.5" customHeight="1">
      <c r="A85" s="1" t="s">
        <v>11</v>
      </c>
      <c r="C85" s="10" t="s">
        <v>100</v>
      </c>
      <c r="D85" s="10"/>
      <c r="E85" s="10"/>
      <c r="F85" s="11"/>
      <c r="G85" s="11"/>
    </row>
    <row r="86" ht="19.5" customHeight="1">
      <c r="C86" s="1" t="s">
        <v>102</v>
      </c>
    </row>
    <row r="87" ht="19.5" customHeight="1">
      <c r="C87" s="1" t="s">
        <v>103</v>
      </c>
    </row>
    <row r="88" ht="19.5" customHeight="1">
      <c r="C88" s="1" t="s">
        <v>101</v>
      </c>
    </row>
    <row r="89" spans="1:12" ht="19.5" customHeight="1">
      <c r="A89" s="1" t="s">
        <v>58</v>
      </c>
      <c r="B89" s="1" t="s">
        <v>59</v>
      </c>
      <c r="F89" s="12" t="s">
        <v>124</v>
      </c>
      <c r="G89" s="12"/>
      <c r="H89" s="12"/>
      <c r="I89" s="12"/>
      <c r="J89" s="12"/>
      <c r="K89" s="12"/>
      <c r="L89" s="1">
        <f>L63+L66+L69+L74+L75+L76+L78+L82+L84</f>
        <v>174</v>
      </c>
    </row>
    <row r="90" ht="19.5" customHeight="1">
      <c r="J90" s="3"/>
    </row>
    <row r="91" spans="1:10" ht="19.5" customHeight="1">
      <c r="A91" s="1" t="s">
        <v>60</v>
      </c>
      <c r="J91" s="3"/>
    </row>
    <row r="92" spans="1:10" ht="19.5" customHeight="1">
      <c r="A92" s="1" t="s">
        <v>61</v>
      </c>
      <c r="H92" s="1">
        <v>2</v>
      </c>
      <c r="I92" s="1" t="s">
        <v>1</v>
      </c>
      <c r="J92" s="3">
        <f>H92/$L$10</f>
        <v>0.023255813953488372</v>
      </c>
    </row>
    <row r="93" spans="1:10" ht="19.5" customHeight="1">
      <c r="A93" s="1" t="s">
        <v>77</v>
      </c>
      <c r="J93" s="3"/>
    </row>
    <row r="94" ht="19.5" customHeight="1">
      <c r="J94" s="3"/>
    </row>
    <row r="95" spans="1:10" ht="19.5" customHeight="1">
      <c r="A95" s="1" t="s">
        <v>3</v>
      </c>
      <c r="J95" s="3"/>
    </row>
    <row r="96" spans="1:10" ht="19.5" customHeight="1">
      <c r="A96" s="1" t="s">
        <v>62</v>
      </c>
      <c r="F96" s="5"/>
      <c r="G96" s="2" t="s">
        <v>4</v>
      </c>
      <c r="H96" s="1">
        <v>50</v>
      </c>
      <c r="I96" s="1" t="s">
        <v>1</v>
      </c>
      <c r="J96" s="3">
        <f>H96/$L$101</f>
        <v>0.5813953488372093</v>
      </c>
    </row>
    <row r="97" spans="1:10" ht="19.5" customHeight="1">
      <c r="A97" s="1" t="s">
        <v>63</v>
      </c>
      <c r="F97" s="5"/>
      <c r="G97" s="2" t="s">
        <v>4</v>
      </c>
      <c r="H97" s="1">
        <v>18</v>
      </c>
      <c r="I97" s="1" t="s">
        <v>1</v>
      </c>
      <c r="J97" s="3">
        <f>H97/$L$101</f>
        <v>0.20930232558139536</v>
      </c>
    </row>
    <row r="98" spans="1:10" ht="19.5" customHeight="1">
      <c r="A98" s="1" t="s">
        <v>64</v>
      </c>
      <c r="F98" s="5"/>
      <c r="G98" s="2" t="s">
        <v>4</v>
      </c>
      <c r="H98" s="1">
        <v>7</v>
      </c>
      <c r="I98" s="1" t="s">
        <v>1</v>
      </c>
      <c r="J98" s="3">
        <f>H98/$L$101</f>
        <v>0.08139534883720931</v>
      </c>
    </row>
    <row r="99" spans="1:10" ht="19.5" customHeight="1">
      <c r="A99" s="1" t="s">
        <v>65</v>
      </c>
      <c r="F99" s="5"/>
      <c r="G99" s="2" t="s">
        <v>4</v>
      </c>
      <c r="H99" s="1">
        <v>3</v>
      </c>
      <c r="I99" s="1" t="s">
        <v>1</v>
      </c>
      <c r="J99" s="3">
        <f>H99/$L$101</f>
        <v>0.03488372093023256</v>
      </c>
    </row>
    <row r="100" spans="1:10" ht="19.5" customHeight="1">
      <c r="A100" s="1" t="s">
        <v>66</v>
      </c>
      <c r="F100" s="5"/>
      <c r="G100" s="2" t="s">
        <v>4</v>
      </c>
      <c r="H100" s="1">
        <v>8</v>
      </c>
      <c r="I100" s="1" t="s">
        <v>1</v>
      </c>
      <c r="J100" s="3">
        <f>H100/$L$101</f>
        <v>0.09302325581395349</v>
      </c>
    </row>
    <row r="101" spans="7:12" ht="19.5" customHeight="1">
      <c r="G101" s="2"/>
      <c r="J101" s="3"/>
      <c r="L101" s="1">
        <f>SUM(H96:H100)</f>
        <v>86</v>
      </c>
    </row>
    <row r="102" spans="1:10" ht="19.5" customHeight="1">
      <c r="A102" s="1" t="s">
        <v>5</v>
      </c>
      <c r="G102" s="2"/>
      <c r="J102" s="3"/>
    </row>
    <row r="103" spans="1:10" ht="19.5" customHeight="1">
      <c r="A103" s="1" t="s">
        <v>67</v>
      </c>
      <c r="F103" s="5"/>
      <c r="G103" s="2" t="s">
        <v>4</v>
      </c>
      <c r="H103" s="1">
        <v>34</v>
      </c>
      <c r="I103" s="1" t="s">
        <v>1</v>
      </c>
      <c r="J103" s="3">
        <f>H103/$L$106</f>
        <v>0.3953488372093023</v>
      </c>
    </row>
    <row r="104" spans="1:10" ht="19.5" customHeight="1">
      <c r="A104" s="1" t="s">
        <v>68</v>
      </c>
      <c r="F104" s="5"/>
      <c r="G104" s="2" t="s">
        <v>4</v>
      </c>
      <c r="H104" s="1">
        <v>30</v>
      </c>
      <c r="I104" s="1" t="s">
        <v>1</v>
      </c>
      <c r="J104" s="3">
        <f>H104/$L$106</f>
        <v>0.3488372093023256</v>
      </c>
    </row>
    <row r="105" spans="1:10" ht="19.5" customHeight="1">
      <c r="A105" s="1" t="s">
        <v>69</v>
      </c>
      <c r="F105" s="5"/>
      <c r="G105" s="2" t="s">
        <v>4</v>
      </c>
      <c r="H105" s="1">
        <v>22</v>
      </c>
      <c r="I105" s="1" t="s">
        <v>1</v>
      </c>
      <c r="J105" s="3">
        <f>H105/$L$106</f>
        <v>0.2558139534883721</v>
      </c>
    </row>
    <row r="106" spans="6:12" ht="19.5" customHeight="1">
      <c r="F106" s="5"/>
      <c r="G106" s="2"/>
      <c r="J106" s="3"/>
      <c r="L106" s="1">
        <f>SUM(H103:H105)</f>
        <v>86</v>
      </c>
    </row>
    <row r="107" spans="1:10" ht="19.5" customHeight="1">
      <c r="A107" s="1" t="s">
        <v>33</v>
      </c>
      <c r="F107" s="5"/>
      <c r="G107" s="2"/>
      <c r="J107" s="3"/>
    </row>
    <row r="108" spans="1:10" ht="19.5" customHeight="1">
      <c r="A108" s="1" t="s">
        <v>29</v>
      </c>
      <c r="F108" s="5"/>
      <c r="G108" s="2" t="s">
        <v>4</v>
      </c>
      <c r="H108" s="1">
        <v>24</v>
      </c>
      <c r="I108" s="1" t="s">
        <v>1</v>
      </c>
      <c r="J108" s="3">
        <f>H108/$L$113</f>
        <v>0.27906976744186046</v>
      </c>
    </row>
    <row r="109" spans="1:10" ht="19.5" customHeight="1">
      <c r="A109" s="1" t="s">
        <v>30</v>
      </c>
      <c r="F109" s="5"/>
      <c r="G109" s="2" t="s">
        <v>4</v>
      </c>
      <c r="H109" s="1">
        <v>35</v>
      </c>
      <c r="I109" s="1" t="s">
        <v>1</v>
      </c>
      <c r="J109" s="3">
        <f>H109/$L$113</f>
        <v>0.4069767441860465</v>
      </c>
    </row>
    <row r="110" spans="1:10" ht="19.5" customHeight="1">
      <c r="A110" s="1" t="s">
        <v>31</v>
      </c>
      <c r="F110" s="5"/>
      <c r="G110" s="2" t="s">
        <v>4</v>
      </c>
      <c r="H110" s="1">
        <v>16</v>
      </c>
      <c r="I110" s="1" t="s">
        <v>1</v>
      </c>
      <c r="J110" s="3">
        <f>H110/$L$113</f>
        <v>0.18604651162790697</v>
      </c>
    </row>
    <row r="111" spans="1:10" ht="19.5" customHeight="1">
      <c r="A111" s="1" t="s">
        <v>35</v>
      </c>
      <c r="F111" s="5"/>
      <c r="G111" s="2" t="s">
        <v>4</v>
      </c>
      <c r="H111" s="1">
        <v>8</v>
      </c>
      <c r="I111" s="1" t="s">
        <v>1</v>
      </c>
      <c r="J111" s="3">
        <f>H111/$L$113</f>
        <v>0.09302325581395349</v>
      </c>
    </row>
    <row r="112" spans="1:10" ht="19.5" customHeight="1">
      <c r="A112" s="1" t="s">
        <v>32</v>
      </c>
      <c r="F112" s="5"/>
      <c r="G112" s="2" t="s">
        <v>4</v>
      </c>
      <c r="H112" s="1">
        <v>3</v>
      </c>
      <c r="I112" s="1" t="s">
        <v>1</v>
      </c>
      <c r="J112" s="3">
        <f>H112/$L$113</f>
        <v>0.03488372093023256</v>
      </c>
    </row>
    <row r="113" ht="19.5" customHeight="1">
      <c r="L113" s="1">
        <f>SUM(H108:H112)</f>
        <v>86</v>
      </c>
    </row>
    <row r="114" ht="19.5" customHeight="1">
      <c r="A114" s="1" t="s">
        <v>70</v>
      </c>
    </row>
    <row r="115" spans="1:10" ht="19.5" customHeight="1">
      <c r="A115" s="1" t="s">
        <v>25</v>
      </c>
      <c r="G115" s="2" t="s">
        <v>4</v>
      </c>
      <c r="H115" s="1">
        <v>16</v>
      </c>
      <c r="I115" s="1" t="s">
        <v>1</v>
      </c>
      <c r="J115" s="3">
        <f aca="true" t="shared" si="3" ref="J115:J120">H115/$L$121</f>
        <v>0.18604651162790697</v>
      </c>
    </row>
    <row r="116" spans="1:10" ht="19.5" customHeight="1">
      <c r="A116" s="1" t="s">
        <v>26</v>
      </c>
      <c r="G116" s="2" t="s">
        <v>4</v>
      </c>
      <c r="H116" s="1">
        <v>17</v>
      </c>
      <c r="I116" s="1" t="s">
        <v>1</v>
      </c>
      <c r="J116" s="3">
        <f t="shared" si="3"/>
        <v>0.19767441860465115</v>
      </c>
    </row>
    <row r="117" spans="1:10" ht="19.5" customHeight="1">
      <c r="A117" s="1" t="s">
        <v>27</v>
      </c>
      <c r="G117" s="2" t="s">
        <v>4</v>
      </c>
      <c r="H117" s="1">
        <v>15</v>
      </c>
      <c r="I117" s="1" t="s">
        <v>1</v>
      </c>
      <c r="J117" s="3">
        <f t="shared" si="3"/>
        <v>0.1744186046511628</v>
      </c>
    </row>
    <row r="118" spans="1:10" ht="19.5" customHeight="1">
      <c r="A118" s="1" t="s">
        <v>28</v>
      </c>
      <c r="G118" s="2" t="s">
        <v>4</v>
      </c>
      <c r="H118" s="1">
        <v>12</v>
      </c>
      <c r="I118" s="1" t="s">
        <v>1</v>
      </c>
      <c r="J118" s="3">
        <f t="shared" si="3"/>
        <v>0.13953488372093023</v>
      </c>
    </row>
    <row r="119" spans="1:10" ht="19.5" customHeight="1">
      <c r="A119" s="1" t="s">
        <v>34</v>
      </c>
      <c r="G119" s="2" t="s">
        <v>4</v>
      </c>
      <c r="H119" s="1">
        <v>14</v>
      </c>
      <c r="I119" s="1" t="s">
        <v>1</v>
      </c>
      <c r="J119" s="3">
        <f t="shared" si="3"/>
        <v>0.16279069767441862</v>
      </c>
    </row>
    <row r="120" spans="1:10" ht="19.5" customHeight="1">
      <c r="A120" s="1" t="s">
        <v>71</v>
      </c>
      <c r="G120" s="2" t="s">
        <v>4</v>
      </c>
      <c r="H120" s="1">
        <v>12</v>
      </c>
      <c r="I120" s="1" t="s">
        <v>1</v>
      </c>
      <c r="J120" s="3">
        <f t="shared" si="3"/>
        <v>0.13953488372093023</v>
      </c>
    </row>
    <row r="121" spans="10:12" ht="19.5" customHeight="1">
      <c r="J121" s="9"/>
      <c r="L121" s="1">
        <f>SUM(H115:H120)</f>
        <v>86</v>
      </c>
    </row>
  </sheetData>
  <sheetProtection/>
  <mergeCells count="2">
    <mergeCell ref="F89:K89"/>
    <mergeCell ref="F53:J53"/>
  </mergeCells>
  <printOptions/>
  <pageMargins left="0.7874015748031497" right="0.7874015748031497" top="0.8661417322834646" bottom="0.5118110236220472" header="0.5118110236220472" footer="0.1968503937007874"/>
  <pageSetup firstPageNumber="2" useFirstPageNumber="1" horizontalDpi="600" verticalDpi="600" orientation="portrait" paperSize="9" scale="65" r:id="rId1"/>
  <headerFooter alignWithMargins="0">
    <oddFooter>&amp;C&amp;16-&amp;P--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2016-09-12T05:53:44Z</dcterms:created>
  <dcterms:modified xsi:type="dcterms:W3CDTF">2016-09-12T05:54:00Z</dcterms:modified>
  <cp:category/>
  <cp:version/>
  <cp:contentType/>
  <cp:contentStatus/>
</cp:coreProperties>
</file>